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2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G7" i="3"/>
  <c r="D7" i="2"/>
  <c r="D23" l="1"/>
  <c r="D22"/>
  <c r="D21"/>
  <c r="D20"/>
  <c r="D19"/>
  <c r="D18"/>
  <c r="D17"/>
  <c r="D16"/>
  <c r="D15"/>
  <c r="D14"/>
  <c r="D13"/>
  <c r="D12"/>
  <c r="D11"/>
  <c r="D10"/>
  <c r="D9"/>
  <c r="D8"/>
  <c r="D23" i="4"/>
  <c r="D22"/>
  <c r="D21"/>
  <c r="D20"/>
  <c r="D19"/>
  <c r="D18"/>
  <c r="D17"/>
  <c r="D16"/>
  <c r="D15"/>
  <c r="D14"/>
  <c r="D13"/>
  <c r="D12"/>
  <c r="D11"/>
  <c r="D10"/>
  <c r="D9"/>
  <c r="D8"/>
  <c r="D7"/>
  <c r="D8" i="3"/>
  <c r="D9"/>
  <c r="D10"/>
  <c r="D11"/>
  <c r="D12"/>
  <c r="D13"/>
  <c r="D14"/>
  <c r="D15"/>
  <c r="D16"/>
  <c r="D17"/>
  <c r="D18"/>
  <c r="D19"/>
  <c r="D20"/>
  <c r="D21"/>
  <c r="D22"/>
  <c r="D23"/>
  <c r="D7"/>
  <c r="L2" i="5" l="1"/>
  <c r="G15" i="3"/>
  <c r="H15" s="1"/>
  <c r="I15" s="1"/>
  <c r="J15" s="1"/>
  <c r="K15" s="1"/>
  <c r="L15" s="1"/>
  <c r="M15" s="1"/>
  <c r="N15" s="1"/>
  <c r="G16"/>
  <c r="H16" s="1"/>
  <c r="I16" s="1"/>
  <c r="J16" s="1"/>
  <c r="K16" s="1"/>
  <c r="L16" s="1"/>
  <c r="M16" s="1"/>
  <c r="N16" s="1"/>
  <c r="G20"/>
  <c r="H20" s="1"/>
  <c r="I20" s="1"/>
  <c r="J20" s="1"/>
  <c r="K20" s="1"/>
  <c r="L20" s="1"/>
  <c r="M20" s="1"/>
  <c r="N20" s="1"/>
  <c r="G23"/>
  <c r="H23" s="1"/>
  <c r="I23" s="1"/>
  <c r="J23" s="1"/>
  <c r="K23" s="1"/>
  <c r="L23" s="1"/>
  <c r="M23" s="1"/>
  <c r="N23" s="1"/>
  <c r="E7" i="4"/>
  <c r="F7" s="1"/>
  <c r="G7" s="1"/>
  <c r="H7" i="3"/>
  <c r="E7" i="2"/>
  <c r="F7" s="1"/>
  <c r="G7" s="1"/>
  <c r="H7" s="1"/>
  <c r="I7" s="1"/>
  <c r="J7" s="1"/>
  <c r="K7" s="1"/>
  <c r="L7" s="1"/>
  <c r="M7" s="1"/>
  <c r="N7" s="1"/>
  <c r="I7" i="3" l="1"/>
  <c r="J7" s="1"/>
  <c r="K7" s="1"/>
  <c r="L7" s="1"/>
  <c r="M7" s="1"/>
  <c r="N7" s="1"/>
  <c r="O19" i="2"/>
  <c r="E23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F19" s="1"/>
  <c r="G19" s="1"/>
  <c r="H19" s="1"/>
  <c r="I19" s="1"/>
  <c r="J19" s="1"/>
  <c r="K19" s="1"/>
  <c r="L19" s="1"/>
  <c r="M19" s="1"/>
  <c r="N19" s="1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6"/>
  <c r="F16" s="1"/>
  <c r="G16" s="1"/>
  <c r="H16" s="1"/>
  <c r="I16" s="1"/>
  <c r="J16" s="1"/>
  <c r="K16" s="1"/>
  <c r="L16" s="1"/>
  <c r="M16" s="1"/>
  <c r="N16" s="1"/>
  <c r="E15"/>
  <c r="F15" s="1"/>
  <c r="G15" s="1"/>
  <c r="H15" s="1"/>
  <c r="I15" s="1"/>
  <c r="J15" s="1"/>
  <c r="K15" s="1"/>
  <c r="L15" s="1"/>
  <c r="M15" s="1"/>
  <c r="N15" s="1"/>
  <c r="E14"/>
  <c r="F14" s="1"/>
  <c r="G14" s="1"/>
  <c r="H14" s="1"/>
  <c r="I14" s="1"/>
  <c r="J14" s="1"/>
  <c r="K14" s="1"/>
  <c r="L14" s="1"/>
  <c r="M14" s="1"/>
  <c r="N14" s="1"/>
  <c r="E13"/>
  <c r="F13" s="1"/>
  <c r="G13" s="1"/>
  <c r="H13" s="1"/>
  <c r="I13" s="1"/>
  <c r="J13" s="1"/>
  <c r="K13" s="1"/>
  <c r="L13" s="1"/>
  <c r="M13" s="1"/>
  <c r="N13" s="1"/>
  <c r="E12"/>
  <c r="F12" s="1"/>
  <c r="G12" s="1"/>
  <c r="H12" s="1"/>
  <c r="I12" s="1"/>
  <c r="J12" s="1"/>
  <c r="K12" s="1"/>
  <c r="L12" s="1"/>
  <c r="M12" s="1"/>
  <c r="N12" s="1"/>
  <c r="E11"/>
  <c r="F11" s="1"/>
  <c r="G11" s="1"/>
  <c r="H11" s="1"/>
  <c r="I11" s="1"/>
  <c r="J11" s="1"/>
  <c r="K11" s="1"/>
  <c r="L11" s="1"/>
  <c r="M11" s="1"/>
  <c r="N11" s="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F8" s="1"/>
  <c r="G8" s="1"/>
  <c r="H8" s="1"/>
  <c r="I8" s="1"/>
  <c r="J8" s="1"/>
  <c r="K8" s="1"/>
  <c r="L8" s="1"/>
  <c r="M8" s="1"/>
  <c r="N8" s="1"/>
  <c r="G22" i="3"/>
  <c r="H22" s="1"/>
  <c r="I22" s="1"/>
  <c r="J22" s="1"/>
  <c r="K22" s="1"/>
  <c r="L22" s="1"/>
  <c r="M22" s="1"/>
  <c r="N22" s="1"/>
  <c r="G21"/>
  <c r="H21" s="1"/>
  <c r="I21" s="1"/>
  <c r="J21" s="1"/>
  <c r="K21" s="1"/>
  <c r="L21" s="1"/>
  <c r="M21" s="1"/>
  <c r="N21" s="1"/>
  <c r="G19"/>
  <c r="H19" s="1"/>
  <c r="I19" s="1"/>
  <c r="J19" s="1"/>
  <c r="K19" s="1"/>
  <c r="L19" s="1"/>
  <c r="M19" s="1"/>
  <c r="N19" s="1"/>
  <c r="G17"/>
  <c r="H17" s="1"/>
  <c r="I17" s="1"/>
  <c r="J17" s="1"/>
  <c r="K17" s="1"/>
  <c r="L17" s="1"/>
  <c r="M17" s="1"/>
  <c r="N17" s="1"/>
  <c r="G14"/>
  <c r="H14" s="1"/>
  <c r="I14" s="1"/>
  <c r="J14" s="1"/>
  <c r="K14" s="1"/>
  <c r="L14" s="1"/>
  <c r="M14" s="1"/>
  <c r="N14" s="1"/>
  <c r="G12"/>
  <c r="H12" s="1"/>
  <c r="I12" s="1"/>
  <c r="J12" s="1"/>
  <c r="K12" s="1"/>
  <c r="L12" s="1"/>
  <c r="M12" s="1"/>
  <c r="N12" s="1"/>
  <c r="G11"/>
  <c r="H11" s="1"/>
  <c r="I11" s="1"/>
  <c r="J11" s="1"/>
  <c r="K11" s="1"/>
  <c r="L11" s="1"/>
  <c r="M11" s="1"/>
  <c r="N11" s="1"/>
  <c r="G10"/>
  <c r="H10" s="1"/>
  <c r="I10" s="1"/>
  <c r="J10" s="1"/>
  <c r="K10" s="1"/>
  <c r="L10" s="1"/>
  <c r="M10" s="1"/>
  <c r="N10" s="1"/>
  <c r="G9"/>
  <c r="H9" s="1"/>
  <c r="I9" s="1"/>
  <c r="J9" s="1"/>
  <c r="K9" s="1"/>
  <c r="L9" s="1"/>
  <c r="M9" s="1"/>
  <c r="N9" s="1"/>
  <c r="G8"/>
  <c r="H8" s="1"/>
  <c r="I8" s="1"/>
  <c r="J8" s="1"/>
  <c r="K8" s="1"/>
  <c r="L8" s="1"/>
  <c r="M8" s="1"/>
  <c r="N8" s="1"/>
  <c r="O23"/>
  <c r="O20"/>
  <c r="O16"/>
  <c r="O15"/>
  <c r="G18"/>
  <c r="H18" s="1"/>
  <c r="I18" s="1"/>
  <c r="J18" s="1"/>
  <c r="K18" s="1"/>
  <c r="L18" s="1"/>
  <c r="M18" s="1"/>
  <c r="N18" s="1"/>
  <c r="G13"/>
  <c r="H13" s="1"/>
  <c r="I13" s="1"/>
  <c r="J13" s="1"/>
  <c r="K13" s="1"/>
  <c r="L13" s="1"/>
  <c r="M13" s="1"/>
  <c r="N13" s="1"/>
  <c r="E23" i="4"/>
  <c r="F23" s="1"/>
  <c r="G23" s="1"/>
  <c r="H23" s="1"/>
  <c r="I23" s="1"/>
  <c r="J23" s="1"/>
  <c r="K23" s="1"/>
  <c r="L23" s="1"/>
  <c r="M23" s="1"/>
  <c r="N23" s="1"/>
  <c r="E22"/>
  <c r="F22" s="1"/>
  <c r="G22" s="1"/>
  <c r="H22" s="1"/>
  <c r="I22" s="1"/>
  <c r="J22" s="1"/>
  <c r="K22" s="1"/>
  <c r="L22" s="1"/>
  <c r="M22" s="1"/>
  <c r="N22" s="1"/>
  <c r="E21"/>
  <c r="F21" s="1"/>
  <c r="G21" s="1"/>
  <c r="H21" s="1"/>
  <c r="I21" s="1"/>
  <c r="J21" s="1"/>
  <c r="K21" s="1"/>
  <c r="L21" s="1"/>
  <c r="M21" s="1"/>
  <c r="N21" s="1"/>
  <c r="E20"/>
  <c r="F20" s="1"/>
  <c r="G20" s="1"/>
  <c r="H20" s="1"/>
  <c r="I20" s="1"/>
  <c r="J20" s="1"/>
  <c r="K20" s="1"/>
  <c r="L20" s="1"/>
  <c r="M20" s="1"/>
  <c r="N20" s="1"/>
  <c r="E19"/>
  <c r="F19" s="1"/>
  <c r="G19" s="1"/>
  <c r="H19" s="1"/>
  <c r="I19" s="1"/>
  <c r="J19" s="1"/>
  <c r="K19" s="1"/>
  <c r="L19" s="1"/>
  <c r="M19" s="1"/>
  <c r="N19" s="1"/>
  <c r="E18"/>
  <c r="F18" s="1"/>
  <c r="G18" s="1"/>
  <c r="H18" s="1"/>
  <c r="I18" s="1"/>
  <c r="J18" s="1"/>
  <c r="K18" s="1"/>
  <c r="L18" s="1"/>
  <c r="M18" s="1"/>
  <c r="N18" s="1"/>
  <c r="E17"/>
  <c r="F17" s="1"/>
  <c r="G17" s="1"/>
  <c r="H17" s="1"/>
  <c r="I17" s="1"/>
  <c r="J17" s="1"/>
  <c r="K17" s="1"/>
  <c r="L17" s="1"/>
  <c r="M17" s="1"/>
  <c r="N17" s="1"/>
  <c r="E14"/>
  <c r="F14" s="1"/>
  <c r="G14" s="1"/>
  <c r="H14" s="1"/>
  <c r="I14" s="1"/>
  <c r="J14" s="1"/>
  <c r="K14" s="1"/>
  <c r="L14" s="1"/>
  <c r="M14" s="1"/>
  <c r="N14" s="1"/>
  <c r="E12"/>
  <c r="F12" s="1"/>
  <c r="G12" s="1"/>
  <c r="H12" s="1"/>
  <c r="I12" s="1"/>
  <c r="J12" s="1"/>
  <c r="K12" s="1"/>
  <c r="L12" s="1"/>
  <c r="M12" s="1"/>
  <c r="N12" s="1"/>
  <c r="E10"/>
  <c r="F10" s="1"/>
  <c r="G10" s="1"/>
  <c r="H10" s="1"/>
  <c r="I10" s="1"/>
  <c r="J10" s="1"/>
  <c r="K10" s="1"/>
  <c r="L10" s="1"/>
  <c r="M10" s="1"/>
  <c r="N10" s="1"/>
  <c r="E9"/>
  <c r="F9" s="1"/>
  <c r="G9" s="1"/>
  <c r="H9" s="1"/>
  <c r="I9" s="1"/>
  <c r="J9" s="1"/>
  <c r="K9" s="1"/>
  <c r="L9" s="1"/>
  <c r="M9" s="1"/>
  <c r="N9" s="1"/>
  <c r="E8"/>
  <c r="F8" s="1"/>
  <c r="G8" s="1"/>
  <c r="H8" s="1"/>
  <c r="I8" s="1"/>
  <c r="J8" s="1"/>
  <c r="K8" s="1"/>
  <c r="L8" s="1"/>
  <c r="M8" s="1"/>
  <c r="N8" s="1"/>
  <c r="E16"/>
  <c r="F16" s="1"/>
  <c r="G16" s="1"/>
  <c r="H16" s="1"/>
  <c r="I16" s="1"/>
  <c r="J16" s="1"/>
  <c r="K16" s="1"/>
  <c r="L16" s="1"/>
  <c r="M16" s="1"/>
  <c r="N16" s="1"/>
  <c r="E15"/>
  <c r="F15" s="1"/>
  <c r="G15" s="1"/>
  <c r="H15" s="1"/>
  <c r="I15" s="1"/>
  <c r="J15" s="1"/>
  <c r="K15" s="1"/>
  <c r="L15" s="1"/>
  <c r="M15" s="1"/>
  <c r="N15" s="1"/>
  <c r="E13"/>
  <c r="F13" s="1"/>
  <c r="G13" s="1"/>
  <c r="H13" s="1"/>
  <c r="I13" s="1"/>
  <c r="J13" s="1"/>
  <c r="K13" s="1"/>
  <c r="L13" s="1"/>
  <c r="M13" s="1"/>
  <c r="N13" s="1"/>
  <c r="E11"/>
  <c r="F11" s="1"/>
  <c r="G11" s="1"/>
  <c r="H11" s="1"/>
  <c r="I11" s="1"/>
  <c r="J11" s="1"/>
  <c r="K11" s="1"/>
  <c r="L11" s="1"/>
  <c r="M11" s="1"/>
  <c r="N11" s="1"/>
  <c r="H7"/>
  <c r="I7" s="1"/>
  <c r="J7" s="1"/>
  <c r="K7" s="1"/>
  <c r="L7" s="1"/>
  <c r="M7" s="1"/>
  <c r="N7" s="1"/>
  <c r="O7" i="2"/>
  <c r="O7" i="3" l="1"/>
  <c r="O19" i="4"/>
  <c r="O16"/>
  <c r="O12"/>
  <c r="O10" i="3"/>
  <c r="O16" i="2"/>
  <c r="O19" i="3"/>
  <c r="O17"/>
  <c r="O18"/>
  <c r="O12"/>
  <c r="O17" i="4"/>
  <c r="O14"/>
  <c r="O17" i="2"/>
  <c r="O12"/>
  <c r="O15"/>
  <c r="O11"/>
  <c r="O14"/>
  <c r="O13"/>
  <c r="O8"/>
  <c r="O10"/>
  <c r="O9"/>
  <c r="O20"/>
  <c r="O23"/>
  <c r="O22"/>
  <c r="O21"/>
  <c r="O18"/>
  <c r="O22" i="3"/>
  <c r="O13"/>
  <c r="O8"/>
  <c r="O11"/>
  <c r="O21"/>
  <c r="O14"/>
  <c r="O9"/>
  <c r="O18" i="4"/>
  <c r="O15"/>
  <c r="O13"/>
  <c r="O8"/>
  <c r="O10"/>
  <c r="O9"/>
  <c r="O20"/>
  <c r="O23"/>
  <c r="O22"/>
  <c r="O21"/>
  <c r="O11"/>
  <c r="O7"/>
  <c r="I24" i="3" l="1"/>
  <c r="D8" i="5" l="1"/>
  <c r="E8"/>
  <c r="F8"/>
  <c r="G8"/>
  <c r="D9"/>
  <c r="E9"/>
  <c r="F9"/>
  <c r="G9"/>
  <c r="D10"/>
  <c r="E10"/>
  <c r="F10"/>
  <c r="G10"/>
  <c r="D11"/>
  <c r="E11"/>
  <c r="F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D20"/>
  <c r="E20"/>
  <c r="F20"/>
  <c r="D21"/>
  <c r="E21"/>
  <c r="F21"/>
  <c r="G21"/>
  <c r="D22"/>
  <c r="E22"/>
  <c r="F22"/>
  <c r="G22"/>
  <c r="D23"/>
  <c r="E23"/>
  <c r="F23"/>
  <c r="G23"/>
  <c r="D7"/>
  <c r="E7"/>
  <c r="F7"/>
  <c r="G19"/>
  <c r="G11" l="1"/>
  <c r="G20"/>
  <c r="C24" i="2" l="1"/>
  <c r="K24" i="4"/>
  <c r="L23" i="5"/>
  <c r="K23"/>
  <c r="J23"/>
  <c r="I23"/>
  <c r="H23"/>
  <c r="L22"/>
  <c r="K22"/>
  <c r="J22"/>
  <c r="I22"/>
  <c r="H22"/>
  <c r="J21"/>
  <c r="I21"/>
  <c r="H21"/>
  <c r="L20"/>
  <c r="K20"/>
  <c r="J20"/>
  <c r="I20"/>
  <c r="H20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3"/>
  <c r="K13"/>
  <c r="J13"/>
  <c r="I13"/>
  <c r="H13"/>
  <c r="K12"/>
  <c r="J12"/>
  <c r="I12"/>
  <c r="H12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C23"/>
  <c r="C22"/>
  <c r="C21"/>
  <c r="C20"/>
  <c r="C19"/>
  <c r="C18"/>
  <c r="C17"/>
  <c r="C16"/>
  <c r="C15"/>
  <c r="C14"/>
  <c r="C13"/>
  <c r="C12"/>
  <c r="C11"/>
  <c r="C10"/>
  <c r="C9"/>
  <c r="C8"/>
  <c r="C7"/>
  <c r="D24" i="2"/>
  <c r="E24"/>
  <c r="F24"/>
  <c r="G24"/>
  <c r="D24" i="3"/>
  <c r="E24"/>
  <c r="F24"/>
  <c r="G24"/>
  <c r="H24"/>
  <c r="J24"/>
  <c r="K24"/>
  <c r="C24"/>
  <c r="D24" i="4"/>
  <c r="E24"/>
  <c r="F24"/>
  <c r="G24"/>
  <c r="H24"/>
  <c r="I24"/>
  <c r="J24"/>
  <c r="C24"/>
  <c r="C24" i="5" l="1"/>
  <c r="G7"/>
  <c r="M24" i="4"/>
  <c r="M9" i="5"/>
  <c r="M8"/>
  <c r="N10"/>
  <c r="M17"/>
  <c r="M23"/>
  <c r="M15"/>
  <c r="M22"/>
  <c r="M14"/>
  <c r="N19"/>
  <c r="M10"/>
  <c r="M11"/>
  <c r="M13"/>
  <c r="M16"/>
  <c r="M18"/>
  <c r="M19"/>
  <c r="M20"/>
  <c r="O19"/>
  <c r="O10"/>
  <c r="D24"/>
  <c r="E24"/>
  <c r="F24"/>
  <c r="K21"/>
  <c r="G24" l="1"/>
  <c r="H7"/>
  <c r="H24" i="2"/>
  <c r="N15" i="5"/>
  <c r="N16"/>
  <c r="O24" i="4"/>
  <c r="N20" i="5"/>
  <c r="N11"/>
  <c r="N22"/>
  <c r="N18"/>
  <c r="N23"/>
  <c r="O15"/>
  <c r="O23"/>
  <c r="N13"/>
  <c r="O13"/>
  <c r="O17"/>
  <c r="N14"/>
  <c r="O9"/>
  <c r="O18"/>
  <c r="N8"/>
  <c r="N9"/>
  <c r="O8"/>
  <c r="O14"/>
  <c r="O22"/>
  <c r="N17"/>
  <c r="O11"/>
  <c r="O16"/>
  <c r="O20"/>
  <c r="I7" l="1"/>
  <c r="I24" i="2"/>
  <c r="H24" i="5"/>
  <c r="L21"/>
  <c r="L24" i="4"/>
  <c r="L24" i="3"/>
  <c r="I24" i="5" l="1"/>
  <c r="J7"/>
  <c r="J24" i="2"/>
  <c r="L12" i="5"/>
  <c r="M21"/>
  <c r="K7" l="1"/>
  <c r="K24" i="2"/>
  <c r="J24" i="5"/>
  <c r="N12"/>
  <c r="M12"/>
  <c r="M24" i="3"/>
  <c r="N21" i="5"/>
  <c r="N24" i="4"/>
  <c r="L7" i="5" l="1"/>
  <c r="L24" i="2"/>
  <c r="K24" i="5"/>
  <c r="O12"/>
  <c r="N24" i="3"/>
  <c r="O21" i="5"/>
  <c r="L2" i="3"/>
  <c r="L2" i="2" s="1"/>
  <c r="O24" l="1"/>
  <c r="M7" i="5"/>
  <c r="M24" i="2"/>
  <c r="L24" i="5"/>
  <c r="O24" i="3"/>
  <c r="O1"/>
  <c r="M24" i="5" l="1"/>
  <c r="N7"/>
  <c r="N24" i="2"/>
  <c r="O7" i="5" l="1"/>
  <c r="N24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<sst xmlns="http://schemas.openxmlformats.org/spreadsheetml/2006/main" count="148" uniqueCount="41">
  <si>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</si>
  <si>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</si>
  <si>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</si>
  <si>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</si>
  <si>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</si>
  <si>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</si>
  <si>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</si>
  <si>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</si>
  <si>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</si>
  <si>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</si>
  <si>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</si>
  <si>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</si>
  <si>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</si>
  <si>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</si>
  <si>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</si>
  <si>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</si>
  <si>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</si>
  <si>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</si>
  <si>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</si>
  <si>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</si>
  <si>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</si>
  <si>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</si>
  <si>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</si>
  <si>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</si>
  <si>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</si>
  <si>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</si>
  <si>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</si>
  <si>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</si>
  <si>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</si>
  <si>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</si>
  <si>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</si>
  <si>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</si>
  <si>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</si>
  <si>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</si>
  <si>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</si>
  <si>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</si>
  <si>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</si>
  <si>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</si>
  <si>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</si>
  <si>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</si>
  <si>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28.01.2025г.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</si>
</sst>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</numFmts>
  <fonts count="4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6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8" fillId="0" borderId="0"/>
    <xf numFmtId="0" fontId="28" fillId="0" borderId="0"/>
    <xf numFmtId="0" fontId="29" fillId="0" borderId="0"/>
    <xf numFmtId="0" fontId="30" fillId="0" borderId="0">
      <alignment horizontal="center" vertical="center"/>
    </xf>
    <xf numFmtId="0" fontId="31" fillId="0" borderId="0">
      <alignment horizontal="center" vertical="top"/>
    </xf>
    <xf numFmtId="0" fontId="30" fillId="0" borderId="0">
      <alignment horizontal="right" vertical="center"/>
    </xf>
    <xf numFmtId="0" fontId="32" fillId="0" borderId="0">
      <alignment horizontal="center" vertical="center"/>
    </xf>
    <xf numFmtId="0" fontId="30" fillId="0" borderId="0">
      <alignment horizontal="center" vertical="center"/>
    </xf>
    <xf numFmtId="0" fontId="33" fillId="0" borderId="0">
      <alignment horizontal="center" vertical="center"/>
    </xf>
    <xf numFmtId="0" fontId="34" fillId="0" borderId="0"/>
    <xf numFmtId="0" fontId="35" fillId="0" borderId="0"/>
    <xf numFmtId="0" fontId="34" fillId="0" borderId="0"/>
    <xf numFmtId="0" fontId="28" fillId="0" borderId="0"/>
    <xf numFmtId="1" fontId="36" fillId="0" borderId="20">
      <alignment horizontal="center" shrinkToFit="1"/>
    </xf>
    <xf numFmtId="1" fontId="36" fillId="0" borderId="20">
      <alignment horizontal="center" shrinkToFit="1"/>
    </xf>
    <xf numFmtId="4" fontId="36" fillId="0" borderId="21">
      <alignment horizontal="right" vertical="top" shrinkToFit="1"/>
    </xf>
    <xf numFmtId="4" fontId="36" fillId="0" borderId="21">
      <alignment horizontal="right" vertical="top" shrinkToFit="1"/>
    </xf>
    <xf numFmtId="4" fontId="36" fillId="0" borderId="21">
      <alignment horizontal="right" vertical="center" shrinkToFit="1"/>
    </xf>
    <xf numFmtId="4" fontId="36" fillId="0" borderId="21">
      <alignment horizontal="right" vertical="center" shrinkToFit="1"/>
    </xf>
    <xf numFmtId="4" fontId="36" fillId="9" borderId="22">
      <alignment horizontal="right" vertical="top" shrinkToFit="1"/>
    </xf>
    <xf numFmtId="4" fontId="36" fillId="9" borderId="22">
      <alignment horizontal="right" vertical="top" shrinkToFit="1"/>
    </xf>
    <xf numFmtId="0" fontId="37" fillId="34" borderId="0"/>
    <xf numFmtId="0" fontId="38" fillId="0" borderId="0"/>
    <xf numFmtId="0" fontId="38" fillId="0" borderId="0"/>
    <xf numFmtId="0" fontId="36" fillId="0" borderId="0"/>
    <xf numFmtId="0" fontId="36" fillId="0" borderId="0"/>
    <xf numFmtId="0" fontId="39" fillId="0" borderId="0">
      <alignment wrapText="1"/>
    </xf>
    <xf numFmtId="0" fontId="39" fillId="0" borderId="0">
      <alignment wrapText="1"/>
    </xf>
    <xf numFmtId="0" fontId="39" fillId="0" borderId="0"/>
    <xf numFmtId="0" fontId="39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6" fillId="0" borderId="23">
      <alignment horizontal="center" vertical="center" wrapText="1"/>
    </xf>
    <xf numFmtId="0" fontId="36" fillId="0" borderId="23">
      <alignment horizontal="center" vertical="center" wrapText="1"/>
    </xf>
    <xf numFmtId="1" fontId="36" fillId="0" borderId="24">
      <alignment horizontal="center" vertical="top" shrinkToFit="1"/>
    </xf>
    <xf numFmtId="1" fontId="36" fillId="0" borderId="24">
      <alignment horizontal="center" vertical="top" shrinkToFit="1"/>
    </xf>
    <xf numFmtId="0" fontId="36" fillId="0" borderId="25">
      <alignment horizontal="center" vertical="center"/>
    </xf>
    <xf numFmtId="0" fontId="36" fillId="0" borderId="25">
      <alignment horizontal="center" vertical="center"/>
    </xf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6" fillId="0" borderId="0">
      <alignment horizontal="left"/>
    </xf>
    <xf numFmtId="0" fontId="36" fillId="0" borderId="0">
      <alignment horizontal="left"/>
    </xf>
    <xf numFmtId="0" fontId="36" fillId="0" borderId="0">
      <alignment wrapText="1"/>
    </xf>
    <xf numFmtId="0" fontId="34" fillId="0" borderId="0"/>
    <xf numFmtId="0" fontId="34" fillId="0" borderId="0"/>
    <xf numFmtId="0" fontId="40" fillId="0" borderId="0">
      <alignment horizontal="center" vertical="center"/>
    </xf>
    <xf numFmtId="0" fontId="40" fillId="0" borderId="0">
      <alignment horizontal="center" vertical="center"/>
    </xf>
    <xf numFmtId="0" fontId="40" fillId="0" borderId="0">
      <alignment horizontal="center"/>
    </xf>
    <xf numFmtId="0" fontId="40" fillId="0" borderId="0">
      <alignment horizontal="center"/>
    </xf>
    <xf numFmtId="0" fontId="40" fillId="0" borderId="20">
      <alignment horizontal="center"/>
    </xf>
    <xf numFmtId="0" fontId="40" fillId="0" borderId="20">
      <alignment horizontal="center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7">
      <alignment horizontal="center" vertical="center" wrapText="1"/>
    </xf>
    <xf numFmtId="0" fontId="36" fillId="0" borderId="27">
      <alignment horizontal="center" vertical="center" wrapText="1"/>
    </xf>
    <xf numFmtId="16" fontId="40" fillId="0" borderId="20">
      <alignment horizontal="center"/>
    </xf>
    <xf numFmtId="16" fontId="40" fillId="0" borderId="20">
      <alignment horizontal="center"/>
    </xf>
    <xf numFmtId="0" fontId="36" fillId="0" borderId="28">
      <alignment horizontal="left" vertical="top" wrapText="1"/>
    </xf>
    <xf numFmtId="0" fontId="36" fillId="0" borderId="28">
      <alignment horizontal="left" vertical="top" wrapText="1"/>
    </xf>
    <xf numFmtId="0" fontId="37" fillId="0" borderId="0"/>
    <xf numFmtId="0" fontId="36" fillId="0" borderId="29">
      <alignment horizontal="center" vertical="center"/>
    </xf>
    <xf numFmtId="0" fontId="36" fillId="0" borderId="29">
      <alignment horizontal="center" vertical="center"/>
    </xf>
    <xf numFmtId="1" fontId="36" fillId="0" borderId="26">
      <alignment horizontal="center" vertical="top" shrinkToFit="1"/>
    </xf>
    <xf numFmtId="1" fontId="36" fillId="0" borderId="26">
      <alignment horizontal="center" vertical="top" shrinkToFit="1"/>
    </xf>
    <xf numFmtId="0" fontId="34" fillId="34" borderId="0"/>
    <xf numFmtId="0" fontId="36" fillId="0" borderId="0">
      <alignment horizontal="center"/>
    </xf>
    <xf numFmtId="0" fontId="36" fillId="0" borderId="0">
      <alignment horizontal="center"/>
    </xf>
    <xf numFmtId="4" fontId="36" fillId="0" borderId="0">
      <alignment vertical="center" shrinkToFit="1"/>
    </xf>
    <xf numFmtId="4" fontId="36" fillId="0" borderId="0">
      <alignment vertical="center" shrinkToFit="1"/>
    </xf>
    <xf numFmtId="1" fontId="36" fillId="0" borderId="20">
      <alignment horizontal="left" wrapText="1"/>
    </xf>
    <xf numFmtId="1" fontId="36" fillId="0" borderId="20">
      <alignment horizontal="left" wrapText="1"/>
    </xf>
    <xf numFmtId="0" fontId="39" fillId="0" borderId="25">
      <alignment horizontal="center" vertical="top"/>
    </xf>
    <xf numFmtId="0" fontId="39" fillId="0" borderId="25">
      <alignment horizontal="center" vertical="top"/>
    </xf>
    <xf numFmtId="0" fontId="36" fillId="0" borderId="0">
      <alignment horizontal="right"/>
    </xf>
    <xf numFmtId="0" fontId="36" fillId="0" borderId="0">
      <alignment horizontal="right"/>
    </xf>
    <xf numFmtId="49" fontId="36" fillId="0" borderId="0">
      <alignment horizontal="center"/>
    </xf>
    <xf numFmtId="49" fontId="36" fillId="0" borderId="0">
      <alignment horizontal="center"/>
    </xf>
    <xf numFmtId="0" fontId="36" fillId="0" borderId="20">
      <alignment horizontal="left" wrapText="1"/>
    </xf>
    <xf numFmtId="0" fontId="36" fillId="0" borderId="20">
      <alignment horizontal="left" wrapText="1"/>
    </xf>
    <xf numFmtId="0" fontId="36" fillId="0" borderId="30">
      <alignment horizontal="left" wrapText="1"/>
    </xf>
    <xf numFmtId="0" fontId="36" fillId="0" borderId="30">
      <alignment horizontal="left" wrapText="1"/>
    </xf>
    <xf numFmtId="0" fontId="39" fillId="0" borderId="25">
      <alignment horizontal="left" wrapText="1"/>
    </xf>
    <xf numFmtId="0" fontId="39" fillId="0" borderId="25">
      <alignment horizontal="left" wrapText="1"/>
    </xf>
    <xf numFmtId="0" fontId="39" fillId="0" borderId="25"/>
    <xf numFmtId="0" fontId="39" fillId="0" borderId="25"/>
    <xf numFmtId="4" fontId="36" fillId="0" borderId="23">
      <alignment vertical="center" shrinkToFit="1"/>
    </xf>
    <xf numFmtId="4" fontId="36" fillId="0" borderId="23">
      <alignment vertical="center" shrinkToFit="1"/>
    </xf>
    <xf numFmtId="0" fontId="36" fillId="0" borderId="0">
      <alignment vertical="top"/>
    </xf>
    <xf numFmtId="0" fontId="36" fillId="0" borderId="0">
      <alignment vertical="top"/>
    </xf>
    <xf numFmtId="4" fontId="36" fillId="9" borderId="26">
      <alignment horizontal="left" vertical="center" shrinkToFit="1"/>
    </xf>
    <xf numFmtId="4" fontId="36" fillId="9" borderId="26">
      <alignment horizontal="left" vertical="center" shrinkToFit="1"/>
    </xf>
    <xf numFmtId="0" fontId="39" fillId="0" borderId="25">
      <alignment horizontal="center"/>
    </xf>
    <xf numFmtId="0" fontId="39" fillId="0" borderId="25">
      <alignment horizontal="center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9" fillId="0" borderId="20"/>
    <xf numFmtId="0" fontId="39" fillId="0" borderId="20"/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6">
      <alignment horizontal="center" vertical="top" shrinkToFit="1"/>
    </xf>
    <xf numFmtId="0" fontId="36" fillId="0" borderId="26">
      <alignment horizontal="center" vertical="top" shrinkToFit="1"/>
    </xf>
    <xf numFmtId="0" fontId="36" fillId="0" borderId="26">
      <alignment horizontal="center" vertical="center" wrapText="1"/>
    </xf>
    <xf numFmtId="0" fontId="36" fillId="0" borderId="26">
      <alignment horizontal="center" vertical="center" shrinkToFit="1"/>
    </xf>
    <xf numFmtId="0" fontId="36" fillId="0" borderId="26">
      <alignment horizontal="center" vertical="center" shrinkToFit="1"/>
    </xf>
    <xf numFmtId="0" fontId="36" fillId="0" borderId="29">
      <alignment horizontal="right" vertical="center"/>
    </xf>
    <xf numFmtId="0" fontId="36" fillId="0" borderId="29">
      <alignment horizontal="right" vertical="center"/>
    </xf>
    <xf numFmtId="0" fontId="36" fillId="0" borderId="31">
      <alignment horizontal="right" vertical="center"/>
    </xf>
    <xf numFmtId="0" fontId="36" fillId="0" borderId="31">
      <alignment horizontal="right" vertical="center"/>
    </xf>
    <xf numFmtId="0" fontId="36" fillId="0" borderId="26">
      <alignment horizontal="center" vertical="center" wrapText="1"/>
    </xf>
    <xf numFmtId="49" fontId="36" fillId="0" borderId="26">
      <alignment horizontal="center" vertical="center" shrinkToFit="1"/>
    </xf>
    <xf numFmtId="49" fontId="36" fillId="0" borderId="26">
      <alignment horizontal="center" vertical="center" shrinkToFit="1"/>
    </xf>
    <xf numFmtId="4" fontId="36" fillId="0" borderId="26">
      <alignment horizontal="right" vertical="top" shrinkToFit="1"/>
    </xf>
    <xf numFmtId="4" fontId="36" fillId="0" borderId="26">
      <alignment horizontal="right" vertical="top" shrinkToFit="1"/>
    </xf>
    <xf numFmtId="4" fontId="36" fillId="0" borderId="31">
      <alignment horizontal="right" vertical="top" shrinkToFit="1"/>
    </xf>
    <xf numFmtId="4" fontId="36" fillId="0" borderId="31">
      <alignment horizontal="right" vertical="top" shrinkToFit="1"/>
    </xf>
    <xf numFmtId="4" fontId="36" fillId="9" borderId="32">
      <alignment horizontal="right" vertical="top" shrinkToFit="1"/>
    </xf>
    <xf numFmtId="4" fontId="36" fillId="9" borderId="32">
      <alignment horizontal="right" vertical="top" shrinkToFit="1"/>
    </xf>
    <xf numFmtId="0" fontId="39" fillId="0" borderId="0">
      <alignment horizontal="right"/>
    </xf>
    <xf numFmtId="0" fontId="39" fillId="0" borderId="0">
      <alignment horizontal="right"/>
    </xf>
    <xf numFmtId="4" fontId="36" fillId="9" borderId="26">
      <alignment horizontal="right" vertical="center" shrinkToFit="1"/>
    </xf>
    <xf numFmtId="4" fontId="36" fillId="9" borderId="26">
      <alignment horizontal="right" vertical="center" shrinkToFit="1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7">
      <alignment horizontal="center" vertical="center" wrapText="1"/>
    </xf>
    <xf numFmtId="0" fontId="36" fillId="0" borderId="27">
      <alignment horizontal="center" vertical="center" wrapText="1"/>
    </xf>
    <xf numFmtId="4" fontId="36" fillId="0" borderId="26">
      <alignment horizontal="right" vertical="center" shrinkToFit="1"/>
    </xf>
    <xf numFmtId="4" fontId="36" fillId="0" borderId="26">
      <alignment horizontal="right" vertical="center" shrinkToFit="1"/>
    </xf>
    <xf numFmtId="4" fontId="36" fillId="0" borderId="26">
      <alignment horizontal="right" vertical="top" shrinkToFit="1"/>
    </xf>
    <xf numFmtId="4" fontId="36" fillId="0" borderId="26">
      <alignment horizontal="right" vertical="top" shrinkToFit="1"/>
    </xf>
    <xf numFmtId="4" fontId="36" fillId="9" borderId="33">
      <alignment horizontal="right" vertical="center" shrinkToFit="1"/>
    </xf>
    <xf numFmtId="4" fontId="36" fillId="9" borderId="33">
      <alignment horizontal="right" vertical="center" shrinkToFit="1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7">
      <alignment horizontal="center" vertical="center" wrapText="1"/>
    </xf>
    <xf numFmtId="4" fontId="36" fillId="0" borderId="26">
      <alignment horizontal="right" vertical="center" shrinkToFit="1"/>
    </xf>
    <xf numFmtId="4" fontId="36" fillId="0" borderId="26">
      <alignment horizontal="right" vertical="top" shrinkToFit="1"/>
    </xf>
    <xf numFmtId="4" fontId="36" fillId="9" borderId="33">
      <alignment horizontal="right" vertical="center" shrinkToFit="1"/>
    </xf>
    <xf numFmtId="1" fontId="36" fillId="0" borderId="0">
      <alignment horizontal="left" wrapText="1"/>
    </xf>
    <xf numFmtId="1" fontId="36" fillId="0" borderId="0">
      <alignment horizontal="left" wrapText="1"/>
    </xf>
    <xf numFmtId="0" fontId="39" fillId="0" borderId="0">
      <alignment horizontal="center"/>
    </xf>
    <xf numFmtId="0" fontId="39" fillId="0" borderId="0">
      <alignment horizontal="center"/>
    </xf>
    <xf numFmtId="4" fontId="36" fillId="0" borderId="34">
      <alignment horizontal="right" vertical="top" shrinkToFit="1"/>
    </xf>
    <xf numFmtId="4" fontId="36" fillId="0" borderId="34">
      <alignment horizontal="right" vertical="top" shrinkToFit="1"/>
    </xf>
    <xf numFmtId="4" fontId="36" fillId="9" borderId="35">
      <alignment horizontal="right" vertical="top" shrinkToFit="1"/>
    </xf>
    <xf numFmtId="4" fontId="36" fillId="9" borderId="35">
      <alignment horizontal="right" vertical="top" shrinkToFit="1"/>
    </xf>
    <xf numFmtId="0" fontId="39" fillId="0" borderId="25">
      <alignment horizontal="right"/>
    </xf>
    <xf numFmtId="0" fontId="39" fillId="0" borderId="25">
      <alignment horizontal="right"/>
    </xf>
    <xf numFmtId="0" fontId="36" fillId="0" borderId="26">
      <alignment horizontal="center" vertical="center" wrapText="1"/>
    </xf>
    <xf numFmtId="0" fontId="36" fillId="0" borderId="26">
      <alignment horizontal="center" vertical="center" wrapText="1"/>
    </xf>
    <xf numFmtId="0" fontId="36" fillId="0" borderId="27">
      <alignment horizontal="center" vertical="center" wrapText="1"/>
    </xf>
    <xf numFmtId="4" fontId="36" fillId="0" borderId="26">
      <alignment horizontal="right" vertical="center" shrinkToFit="1"/>
    </xf>
    <xf numFmtId="4" fontId="36" fillId="0" borderId="26">
      <alignment horizontal="right" vertical="top" shrinkToFit="1"/>
    </xf>
    <xf numFmtId="4" fontId="36" fillId="9" borderId="33">
      <alignment horizontal="right" vertical="center" shrinkToFit="1"/>
    </xf>
    <xf numFmtId="4" fontId="36" fillId="9" borderId="32">
      <alignment horizontal="right" vertical="center" shrinkToFit="1"/>
    </xf>
    <xf numFmtId="0" fontId="38" fillId="0" borderId="0">
      <alignment horizontal="right"/>
    </xf>
    <xf numFmtId="0" fontId="38" fillId="0" borderId="0">
      <alignment horizontal="right"/>
    </xf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8" fillId="6" borderId="14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20" fillId="7" borderId="14" applyNumberFormat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22" fillId="8" borderId="17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10" fillId="0" borderId="0"/>
    <xf numFmtId="0" fontId="42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4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1" fontId="45" fillId="2" borderId="2">
      <alignment horizontal="center" vertical="center" wrapText="1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</cellStyleXfs>
  <cellXfs count="6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0" borderId="0" xfId="1" applyFont="1" applyFill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4" fontId="0" fillId="0" borderId="0" xfId="0" applyNumberFormat="1" applyFont="1" applyFill="1"/>
    <xf numFmtId="0" fontId="0" fillId="0" borderId="0" xfId="0" applyFont="1" applyFill="1"/>
    <xf numFmtId="4" fontId="1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9" t="s">
        <v>34</v>
      </c>
      <c r="O1" s="59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60" t="str">
        <f>капитал!L2</f>
        <v>Утверждено на заседании Комиссии по разработке        Территориальной программы ОМС от 28.01.2025г.</v>
      </c>
      <c r="M2" s="60"/>
      <c r="N2" s="60"/>
      <c r="O2" s="60"/>
    </row>
    <row r="3" spans="1:17" ht="18.75">
      <c r="A3" s="12"/>
      <c r="B3" s="61" t="s">
        <v>39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62" t="s">
        <v>0</v>
      </c>
      <c r="B5" s="64" t="s">
        <v>32</v>
      </c>
      <c r="C5" s="56" t="s">
        <v>17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17">
      <c r="A6" s="63"/>
      <c r="B6" s="6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4205300</v>
      </c>
      <c r="D7" s="35">
        <f>ROUND(C7/12,2)</f>
        <v>350441.67</v>
      </c>
      <c r="E7" s="35">
        <f t="shared" ref="E7:N7" si="0">D7</f>
        <v>350441.67</v>
      </c>
      <c r="F7" s="35">
        <f t="shared" si="0"/>
        <v>350441.67</v>
      </c>
      <c r="G7" s="35">
        <f t="shared" si="0"/>
        <v>350441.67</v>
      </c>
      <c r="H7" s="35">
        <f t="shared" si="0"/>
        <v>350441.67</v>
      </c>
      <c r="I7" s="35">
        <f t="shared" si="0"/>
        <v>350441.67</v>
      </c>
      <c r="J7" s="35">
        <f t="shared" si="0"/>
        <v>350441.67</v>
      </c>
      <c r="K7" s="35">
        <f t="shared" si="0"/>
        <v>350441.67</v>
      </c>
      <c r="L7" s="35">
        <f t="shared" si="0"/>
        <v>350441.67</v>
      </c>
      <c r="M7" s="35">
        <f t="shared" si="0"/>
        <v>350441.67</v>
      </c>
      <c r="N7" s="35">
        <f t="shared" si="0"/>
        <v>350441.67</v>
      </c>
      <c r="O7" s="35">
        <f>C7-D7-E7-F7-G7-H7-I7-J7-K7-L7-M7-N7</f>
        <v>350441.63000000076</v>
      </c>
      <c r="P7" s="30"/>
      <c r="Q7" s="30"/>
    </row>
    <row r="8" spans="1:17" s="31" customFormat="1">
      <c r="A8" s="43">
        <v>2</v>
      </c>
      <c r="B8" s="29" t="s">
        <v>35</v>
      </c>
      <c r="C8" s="34">
        <v>1468316</v>
      </c>
      <c r="D8" s="35">
        <f t="shared" ref="D8:D23" si="1">ROUND(C8/12,2)</f>
        <v>122359.67</v>
      </c>
      <c r="E8" s="35">
        <f t="shared" ref="E8:E23" si="2">D8</f>
        <v>122359.67</v>
      </c>
      <c r="F8" s="35">
        <f t="shared" ref="F8:F23" si="3">E8</f>
        <v>122359.67</v>
      </c>
      <c r="G8" s="35">
        <f t="shared" ref="G8:G23" si="4">F8</f>
        <v>122359.67</v>
      </c>
      <c r="H8" s="35">
        <f t="shared" ref="H8:H23" si="5">G8</f>
        <v>122359.67</v>
      </c>
      <c r="I8" s="35">
        <f t="shared" ref="I8:I23" si="6">H8</f>
        <v>122359.67</v>
      </c>
      <c r="J8" s="35">
        <f t="shared" ref="J8:J23" si="7">I8</f>
        <v>122359.67</v>
      </c>
      <c r="K8" s="35">
        <f t="shared" ref="K8:K23" si="8">J8</f>
        <v>122359.67</v>
      </c>
      <c r="L8" s="35">
        <f t="shared" ref="L8:L23" si="9">K8</f>
        <v>122359.67</v>
      </c>
      <c r="M8" s="35">
        <f t="shared" ref="M8:M23" si="10">L8</f>
        <v>122359.67</v>
      </c>
      <c r="N8" s="35">
        <f t="shared" ref="N8:N23" si="11">M8</f>
        <v>122359.67</v>
      </c>
      <c r="O8" s="35">
        <f t="shared" ref="O8:O23" si="12">C8-D8-E8-F8-G8-H8-I8-J8-K8-L8-M8-N8</f>
        <v>122359.63000000011</v>
      </c>
      <c r="P8" s="30"/>
      <c r="Q8" s="30"/>
    </row>
    <row r="9" spans="1:17" s="31" customFormat="1">
      <c r="A9" s="43">
        <v>3</v>
      </c>
      <c r="B9" s="29" t="s">
        <v>2</v>
      </c>
      <c r="C9" s="34">
        <v>57849</v>
      </c>
      <c r="D9" s="35">
        <f t="shared" si="1"/>
        <v>4820.75</v>
      </c>
      <c r="E9" s="35">
        <f t="shared" si="2"/>
        <v>4820.75</v>
      </c>
      <c r="F9" s="35">
        <f t="shared" si="3"/>
        <v>4820.75</v>
      </c>
      <c r="G9" s="35">
        <f t="shared" si="4"/>
        <v>4820.75</v>
      </c>
      <c r="H9" s="35">
        <f t="shared" si="5"/>
        <v>4820.75</v>
      </c>
      <c r="I9" s="35">
        <f t="shared" si="6"/>
        <v>4820.75</v>
      </c>
      <c r="J9" s="35">
        <f t="shared" si="7"/>
        <v>4820.75</v>
      </c>
      <c r="K9" s="35">
        <f t="shared" si="8"/>
        <v>4820.75</v>
      </c>
      <c r="L9" s="35">
        <f t="shared" si="9"/>
        <v>4820.75</v>
      </c>
      <c r="M9" s="35">
        <f t="shared" si="10"/>
        <v>4820.75</v>
      </c>
      <c r="N9" s="35">
        <f t="shared" si="11"/>
        <v>4820.75</v>
      </c>
      <c r="O9" s="35">
        <f t="shared" si="12"/>
        <v>4820.75</v>
      </c>
      <c r="P9" s="30"/>
      <c r="Q9" s="30"/>
    </row>
    <row r="10" spans="1:17" s="31" customFormat="1">
      <c r="A10" s="43">
        <v>4</v>
      </c>
      <c r="B10" s="29" t="s">
        <v>3</v>
      </c>
      <c r="C10" s="34">
        <v>4973838</v>
      </c>
      <c r="D10" s="35">
        <f t="shared" si="1"/>
        <v>414486.5</v>
      </c>
      <c r="E10" s="35">
        <f t="shared" si="2"/>
        <v>414486.5</v>
      </c>
      <c r="F10" s="35">
        <f t="shared" si="3"/>
        <v>414486.5</v>
      </c>
      <c r="G10" s="35">
        <f t="shared" si="4"/>
        <v>414486.5</v>
      </c>
      <c r="H10" s="35">
        <f t="shared" si="5"/>
        <v>414486.5</v>
      </c>
      <c r="I10" s="35">
        <f t="shared" si="6"/>
        <v>414486.5</v>
      </c>
      <c r="J10" s="35">
        <f t="shared" si="7"/>
        <v>414486.5</v>
      </c>
      <c r="K10" s="35">
        <f t="shared" si="8"/>
        <v>414486.5</v>
      </c>
      <c r="L10" s="35">
        <f t="shared" si="9"/>
        <v>414486.5</v>
      </c>
      <c r="M10" s="35">
        <f t="shared" si="10"/>
        <v>414486.5</v>
      </c>
      <c r="N10" s="35">
        <f t="shared" si="11"/>
        <v>414486.5</v>
      </c>
      <c r="O10" s="35">
        <f t="shared" si="12"/>
        <v>414486.5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386632</v>
      </c>
      <c r="D11" s="35">
        <f t="shared" si="1"/>
        <v>32219.33</v>
      </c>
      <c r="E11" s="35">
        <f t="shared" si="2"/>
        <v>32219.33</v>
      </c>
      <c r="F11" s="35">
        <f t="shared" si="3"/>
        <v>32219.33</v>
      </c>
      <c r="G11" s="35">
        <f t="shared" si="4"/>
        <v>32219.33</v>
      </c>
      <c r="H11" s="35">
        <f t="shared" si="5"/>
        <v>32219.33</v>
      </c>
      <c r="I11" s="35">
        <f t="shared" si="6"/>
        <v>32219.33</v>
      </c>
      <c r="J11" s="35">
        <f t="shared" si="7"/>
        <v>32219.33</v>
      </c>
      <c r="K11" s="35">
        <f t="shared" si="8"/>
        <v>32219.33</v>
      </c>
      <c r="L11" s="35">
        <f t="shared" si="9"/>
        <v>32219.33</v>
      </c>
      <c r="M11" s="35">
        <f t="shared" si="10"/>
        <v>32219.33</v>
      </c>
      <c r="N11" s="35">
        <f t="shared" si="11"/>
        <v>32219.33</v>
      </c>
      <c r="O11" s="35">
        <f t="shared" si="12"/>
        <v>32219.369999999879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371025</v>
      </c>
      <c r="D12" s="35">
        <f t="shared" si="1"/>
        <v>30918.75</v>
      </c>
      <c r="E12" s="35">
        <f t="shared" si="2"/>
        <v>30918.75</v>
      </c>
      <c r="F12" s="35">
        <f t="shared" si="3"/>
        <v>30918.75</v>
      </c>
      <c r="G12" s="35">
        <f t="shared" si="4"/>
        <v>30918.75</v>
      </c>
      <c r="H12" s="35">
        <f t="shared" si="5"/>
        <v>30918.75</v>
      </c>
      <c r="I12" s="35">
        <f t="shared" si="6"/>
        <v>30918.75</v>
      </c>
      <c r="J12" s="35">
        <f t="shared" si="7"/>
        <v>30918.75</v>
      </c>
      <c r="K12" s="35">
        <f t="shared" si="8"/>
        <v>30918.75</v>
      </c>
      <c r="L12" s="35">
        <f t="shared" si="9"/>
        <v>30918.75</v>
      </c>
      <c r="M12" s="35">
        <f t="shared" si="10"/>
        <v>30918.75</v>
      </c>
      <c r="N12" s="35">
        <f t="shared" si="11"/>
        <v>30918.75</v>
      </c>
      <c r="O12" s="35">
        <f t="shared" si="12"/>
        <v>30918.75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998082</v>
      </c>
      <c r="D13" s="35">
        <f t="shared" si="1"/>
        <v>83173.5</v>
      </c>
      <c r="E13" s="35">
        <f t="shared" si="2"/>
        <v>83173.5</v>
      </c>
      <c r="F13" s="35">
        <f t="shared" si="3"/>
        <v>83173.5</v>
      </c>
      <c r="G13" s="35">
        <f t="shared" si="4"/>
        <v>83173.5</v>
      </c>
      <c r="H13" s="35">
        <f t="shared" si="5"/>
        <v>83173.5</v>
      </c>
      <c r="I13" s="35">
        <f t="shared" si="6"/>
        <v>83173.5</v>
      </c>
      <c r="J13" s="35">
        <f t="shared" si="7"/>
        <v>83173.5</v>
      </c>
      <c r="K13" s="35">
        <f t="shared" si="8"/>
        <v>83173.5</v>
      </c>
      <c r="L13" s="35">
        <f t="shared" si="9"/>
        <v>83173.5</v>
      </c>
      <c r="M13" s="35">
        <f t="shared" si="10"/>
        <v>83173.5</v>
      </c>
      <c r="N13" s="35">
        <f t="shared" si="11"/>
        <v>83173.5</v>
      </c>
      <c r="O13" s="35">
        <f t="shared" si="12"/>
        <v>83173.5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6606539</v>
      </c>
      <c r="D14" s="35">
        <f t="shared" si="1"/>
        <v>550544.92000000004</v>
      </c>
      <c r="E14" s="35">
        <f t="shared" si="2"/>
        <v>550544.92000000004</v>
      </c>
      <c r="F14" s="35">
        <f t="shared" si="3"/>
        <v>550544.92000000004</v>
      </c>
      <c r="G14" s="35">
        <f t="shared" si="4"/>
        <v>550544.92000000004</v>
      </c>
      <c r="H14" s="35">
        <f t="shared" si="5"/>
        <v>550544.92000000004</v>
      </c>
      <c r="I14" s="35">
        <f t="shared" si="6"/>
        <v>550544.92000000004</v>
      </c>
      <c r="J14" s="35">
        <f t="shared" si="7"/>
        <v>550544.92000000004</v>
      </c>
      <c r="K14" s="35">
        <f t="shared" si="8"/>
        <v>550544.92000000004</v>
      </c>
      <c r="L14" s="35">
        <f t="shared" si="9"/>
        <v>550544.92000000004</v>
      </c>
      <c r="M14" s="35">
        <f t="shared" si="10"/>
        <v>550544.92000000004</v>
      </c>
      <c r="N14" s="35">
        <f t="shared" si="11"/>
        <v>550544.92000000004</v>
      </c>
      <c r="O14" s="35">
        <f t="shared" si="12"/>
        <v>550544.8800000007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2126935</v>
      </c>
      <c r="D15" s="35">
        <f t="shared" si="1"/>
        <v>177244.58</v>
      </c>
      <c r="E15" s="35">
        <f t="shared" si="2"/>
        <v>177244.58</v>
      </c>
      <c r="F15" s="35">
        <f t="shared" si="3"/>
        <v>177244.58</v>
      </c>
      <c r="G15" s="35">
        <f t="shared" si="4"/>
        <v>177244.58</v>
      </c>
      <c r="H15" s="35">
        <f t="shared" si="5"/>
        <v>177244.58</v>
      </c>
      <c r="I15" s="35">
        <f t="shared" si="6"/>
        <v>177244.58</v>
      </c>
      <c r="J15" s="35">
        <f t="shared" si="7"/>
        <v>177244.58</v>
      </c>
      <c r="K15" s="35">
        <f t="shared" si="8"/>
        <v>177244.58</v>
      </c>
      <c r="L15" s="35">
        <f t="shared" si="9"/>
        <v>177244.58</v>
      </c>
      <c r="M15" s="35">
        <f t="shared" si="10"/>
        <v>177244.58</v>
      </c>
      <c r="N15" s="35">
        <f t="shared" si="11"/>
        <v>177244.58</v>
      </c>
      <c r="O15" s="35">
        <f t="shared" si="12"/>
        <v>177244.61999999973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1827752</v>
      </c>
      <c r="D16" s="35">
        <f t="shared" si="1"/>
        <v>152312.67000000001</v>
      </c>
      <c r="E16" s="35">
        <f t="shared" si="2"/>
        <v>152312.67000000001</v>
      </c>
      <c r="F16" s="35">
        <f t="shared" si="3"/>
        <v>152312.67000000001</v>
      </c>
      <c r="G16" s="35">
        <f t="shared" si="4"/>
        <v>152312.67000000001</v>
      </c>
      <c r="H16" s="35">
        <f t="shared" si="5"/>
        <v>152312.67000000001</v>
      </c>
      <c r="I16" s="35">
        <f t="shared" si="6"/>
        <v>152312.67000000001</v>
      </c>
      <c r="J16" s="35">
        <f t="shared" si="7"/>
        <v>152312.67000000001</v>
      </c>
      <c r="K16" s="35">
        <f t="shared" si="8"/>
        <v>152312.67000000001</v>
      </c>
      <c r="L16" s="35">
        <f t="shared" si="9"/>
        <v>152312.67000000001</v>
      </c>
      <c r="M16" s="35">
        <f t="shared" si="10"/>
        <v>152312.67000000001</v>
      </c>
      <c r="N16" s="35">
        <f t="shared" si="11"/>
        <v>152312.67000000001</v>
      </c>
      <c r="O16" s="35">
        <f t="shared" si="12"/>
        <v>152312.63000000015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8018026</v>
      </c>
      <c r="D17" s="35">
        <f t="shared" si="1"/>
        <v>668168.82999999996</v>
      </c>
      <c r="E17" s="35">
        <f t="shared" si="2"/>
        <v>668168.82999999996</v>
      </c>
      <c r="F17" s="35">
        <f t="shared" si="3"/>
        <v>668168.82999999996</v>
      </c>
      <c r="G17" s="35">
        <f t="shared" si="4"/>
        <v>668168.82999999996</v>
      </c>
      <c r="H17" s="35">
        <f t="shared" si="5"/>
        <v>668168.82999999996</v>
      </c>
      <c r="I17" s="35">
        <f t="shared" si="6"/>
        <v>668168.82999999996</v>
      </c>
      <c r="J17" s="35">
        <f t="shared" si="7"/>
        <v>668168.82999999996</v>
      </c>
      <c r="K17" s="35">
        <f t="shared" si="8"/>
        <v>668168.82999999996</v>
      </c>
      <c r="L17" s="35">
        <f t="shared" si="9"/>
        <v>668168.82999999996</v>
      </c>
      <c r="M17" s="35">
        <f t="shared" si="10"/>
        <v>668168.82999999996</v>
      </c>
      <c r="N17" s="35">
        <f t="shared" si="11"/>
        <v>668168.82999999996</v>
      </c>
      <c r="O17" s="35">
        <f t="shared" si="12"/>
        <v>668168.8699999993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5261498</v>
      </c>
      <c r="D18" s="35">
        <f t="shared" si="1"/>
        <v>438458.17</v>
      </c>
      <c r="E18" s="35">
        <f t="shared" si="2"/>
        <v>438458.17</v>
      </c>
      <c r="F18" s="35">
        <f t="shared" si="3"/>
        <v>438458.17</v>
      </c>
      <c r="G18" s="35">
        <f t="shared" si="4"/>
        <v>438458.17</v>
      </c>
      <c r="H18" s="35">
        <f t="shared" si="5"/>
        <v>438458.17</v>
      </c>
      <c r="I18" s="35">
        <f t="shared" si="6"/>
        <v>438458.17</v>
      </c>
      <c r="J18" s="35">
        <f t="shared" si="7"/>
        <v>438458.17</v>
      </c>
      <c r="K18" s="35">
        <f t="shared" si="8"/>
        <v>438458.17</v>
      </c>
      <c r="L18" s="35">
        <f t="shared" si="9"/>
        <v>438458.17</v>
      </c>
      <c r="M18" s="35">
        <f t="shared" si="10"/>
        <v>438458.17</v>
      </c>
      <c r="N18" s="35">
        <f t="shared" si="11"/>
        <v>438458.17</v>
      </c>
      <c r="O18" s="35">
        <f t="shared" si="12"/>
        <v>438458.13000000076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2729658</v>
      </c>
      <c r="D19" s="35">
        <f t="shared" si="1"/>
        <v>227471.5</v>
      </c>
      <c r="E19" s="35">
        <f t="shared" si="2"/>
        <v>227471.5</v>
      </c>
      <c r="F19" s="35">
        <f t="shared" si="3"/>
        <v>227471.5</v>
      </c>
      <c r="G19" s="35">
        <f t="shared" si="4"/>
        <v>227471.5</v>
      </c>
      <c r="H19" s="35">
        <f t="shared" si="5"/>
        <v>227471.5</v>
      </c>
      <c r="I19" s="35">
        <f t="shared" si="6"/>
        <v>227471.5</v>
      </c>
      <c r="J19" s="35">
        <f t="shared" si="7"/>
        <v>227471.5</v>
      </c>
      <c r="K19" s="35">
        <f t="shared" si="8"/>
        <v>227471.5</v>
      </c>
      <c r="L19" s="35">
        <f t="shared" si="9"/>
        <v>227471.5</v>
      </c>
      <c r="M19" s="35">
        <f t="shared" si="10"/>
        <v>227471.5</v>
      </c>
      <c r="N19" s="35">
        <f t="shared" si="11"/>
        <v>227471.5</v>
      </c>
      <c r="O19" s="35">
        <f t="shared" si="12"/>
        <v>227471.5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5712417</v>
      </c>
      <c r="D20" s="35">
        <f t="shared" si="1"/>
        <v>476034.75</v>
      </c>
      <c r="E20" s="35">
        <f t="shared" si="2"/>
        <v>476034.75</v>
      </c>
      <c r="F20" s="35">
        <f t="shared" si="3"/>
        <v>476034.75</v>
      </c>
      <c r="G20" s="35">
        <f t="shared" si="4"/>
        <v>476034.75</v>
      </c>
      <c r="H20" s="35">
        <f t="shared" si="5"/>
        <v>476034.75</v>
      </c>
      <c r="I20" s="35">
        <f t="shared" si="6"/>
        <v>476034.75</v>
      </c>
      <c r="J20" s="35">
        <f t="shared" si="7"/>
        <v>476034.75</v>
      </c>
      <c r="K20" s="35">
        <f t="shared" si="8"/>
        <v>476034.75</v>
      </c>
      <c r="L20" s="35">
        <f t="shared" si="9"/>
        <v>476034.75</v>
      </c>
      <c r="M20" s="35">
        <f t="shared" si="10"/>
        <v>476034.75</v>
      </c>
      <c r="N20" s="35">
        <f t="shared" si="11"/>
        <v>476034.75</v>
      </c>
      <c r="O20" s="35">
        <f t="shared" si="12"/>
        <v>476034.75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126431</v>
      </c>
      <c r="D21" s="35">
        <f t="shared" si="1"/>
        <v>10535.92</v>
      </c>
      <c r="E21" s="35">
        <f t="shared" si="2"/>
        <v>10535.92</v>
      </c>
      <c r="F21" s="35">
        <f t="shared" si="3"/>
        <v>10535.92</v>
      </c>
      <c r="G21" s="35">
        <f t="shared" si="4"/>
        <v>10535.92</v>
      </c>
      <c r="H21" s="35">
        <f t="shared" si="5"/>
        <v>10535.92</v>
      </c>
      <c r="I21" s="35">
        <f t="shared" si="6"/>
        <v>10535.92</v>
      </c>
      <c r="J21" s="35">
        <f t="shared" si="7"/>
        <v>10535.92</v>
      </c>
      <c r="K21" s="35">
        <f t="shared" si="8"/>
        <v>10535.92</v>
      </c>
      <c r="L21" s="35">
        <f t="shared" si="9"/>
        <v>10535.92</v>
      </c>
      <c r="M21" s="35">
        <f t="shared" si="10"/>
        <v>10535.92</v>
      </c>
      <c r="N21" s="35">
        <f t="shared" si="11"/>
        <v>10535.92</v>
      </c>
      <c r="O21" s="35">
        <f t="shared" si="12"/>
        <v>10535.880000000017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275937</v>
      </c>
      <c r="D22" s="35">
        <f t="shared" si="1"/>
        <v>22994.75</v>
      </c>
      <c r="E22" s="35">
        <f t="shared" si="2"/>
        <v>22994.75</v>
      </c>
      <c r="F22" s="35">
        <f t="shared" si="3"/>
        <v>22994.75</v>
      </c>
      <c r="G22" s="35">
        <f t="shared" si="4"/>
        <v>22994.75</v>
      </c>
      <c r="H22" s="35">
        <f t="shared" si="5"/>
        <v>22994.75</v>
      </c>
      <c r="I22" s="35">
        <f t="shared" si="6"/>
        <v>22994.75</v>
      </c>
      <c r="J22" s="35">
        <f t="shared" si="7"/>
        <v>22994.75</v>
      </c>
      <c r="K22" s="35">
        <f t="shared" si="8"/>
        <v>22994.75</v>
      </c>
      <c r="L22" s="35">
        <f t="shared" si="9"/>
        <v>22994.75</v>
      </c>
      <c r="M22" s="35">
        <f t="shared" si="10"/>
        <v>22994.75</v>
      </c>
      <c r="N22" s="35">
        <f t="shared" si="11"/>
        <v>22994.75</v>
      </c>
      <c r="O22" s="35">
        <f t="shared" si="12"/>
        <v>22994.75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3203760</v>
      </c>
      <c r="D23" s="35">
        <f t="shared" si="1"/>
        <v>266980</v>
      </c>
      <c r="E23" s="35">
        <f t="shared" si="2"/>
        <v>266980</v>
      </c>
      <c r="F23" s="35">
        <f t="shared" si="3"/>
        <v>266980</v>
      </c>
      <c r="G23" s="35">
        <f t="shared" si="4"/>
        <v>266980</v>
      </c>
      <c r="H23" s="35">
        <f t="shared" si="5"/>
        <v>266980</v>
      </c>
      <c r="I23" s="35">
        <f t="shared" si="6"/>
        <v>266980</v>
      </c>
      <c r="J23" s="35">
        <f t="shared" si="7"/>
        <v>266980</v>
      </c>
      <c r="K23" s="35">
        <f t="shared" si="8"/>
        <v>266980</v>
      </c>
      <c r="L23" s="35">
        <f t="shared" si="9"/>
        <v>266980</v>
      </c>
      <c r="M23" s="35">
        <f t="shared" si="10"/>
        <v>266980</v>
      </c>
      <c r="N23" s="35">
        <f t="shared" si="11"/>
        <v>266980</v>
      </c>
      <c r="O23" s="35">
        <f t="shared" si="12"/>
        <v>266980</v>
      </c>
      <c r="P23" s="30"/>
      <c r="Q23" s="30"/>
    </row>
    <row r="24" spans="1:17" s="22" customFormat="1" ht="23.25" customHeight="1">
      <c r="A24" s="54" t="s">
        <v>15</v>
      </c>
      <c r="B24" s="55"/>
      <c r="C24" s="21">
        <f t="shared" ref="C24:N24" si="13">SUM(C7:C23)</f>
        <v>48349995</v>
      </c>
      <c r="D24" s="21">
        <f t="shared" si="13"/>
        <v>4029166.26</v>
      </c>
      <c r="E24" s="21">
        <f t="shared" si="13"/>
        <v>4029166.26</v>
      </c>
      <c r="F24" s="21">
        <f t="shared" si="13"/>
        <v>4029166.26</v>
      </c>
      <c r="G24" s="21">
        <f t="shared" si="13"/>
        <v>4029166.26</v>
      </c>
      <c r="H24" s="21">
        <f t="shared" si="13"/>
        <v>4029166.26</v>
      </c>
      <c r="I24" s="21">
        <f t="shared" si="13"/>
        <v>4029166.26</v>
      </c>
      <c r="J24" s="21">
        <f t="shared" si="13"/>
        <v>4029166.26</v>
      </c>
      <c r="K24" s="21">
        <f t="shared" si="13"/>
        <v>4029166.26</v>
      </c>
      <c r="L24" s="21">
        <f t="shared" si="13"/>
        <v>4029166.26</v>
      </c>
      <c r="M24" s="21">
        <f t="shared" si="13"/>
        <v>4029166.26</v>
      </c>
      <c r="N24" s="21">
        <f t="shared" si="13"/>
        <v>4029166.26</v>
      </c>
      <c r="O24" s="21">
        <f>SUM(O7:O23)</f>
        <v>4029166.1400000015</v>
      </c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="90" zoomScaleNormal="90" workbookViewId="0">
      <selection activeCell="G11" sqref="G1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0" t="str">
        <f>макс!L2</f>
        <v>Утверждено на заседании Комиссии по разработке        Территориальной программы ОМС от 28.01.2025г.</v>
      </c>
      <c r="M2" s="60"/>
      <c r="N2" s="60"/>
      <c r="O2" s="60"/>
    </row>
    <row r="3" spans="1:17" ht="18.75">
      <c r="A3" s="12"/>
      <c r="B3" s="61" t="s">
        <v>39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62" t="s">
        <v>0</v>
      </c>
      <c r="B5" s="64" t="s">
        <v>32</v>
      </c>
      <c r="C5" s="56" t="s">
        <v>38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17">
      <c r="A6" s="63"/>
      <c r="B6" s="6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1179131</v>
      </c>
      <c r="D7" s="35">
        <f>ROUND(C7/12,2)</f>
        <v>98260.92</v>
      </c>
      <c r="E7" s="35">
        <v>98260.9</v>
      </c>
      <c r="F7" s="35">
        <v>98260.91</v>
      </c>
      <c r="G7" s="35">
        <f>F7</f>
        <v>98260.91</v>
      </c>
      <c r="H7" s="35">
        <f t="shared" ref="H7:N7" si="0">G7</f>
        <v>98260.91</v>
      </c>
      <c r="I7" s="35">
        <f t="shared" si="0"/>
        <v>98260.91</v>
      </c>
      <c r="J7" s="35">
        <f t="shared" si="0"/>
        <v>98260.91</v>
      </c>
      <c r="K7" s="35">
        <f t="shared" si="0"/>
        <v>98260.91</v>
      </c>
      <c r="L7" s="35">
        <f t="shared" si="0"/>
        <v>98260.91</v>
      </c>
      <c r="M7" s="35">
        <f t="shared" si="0"/>
        <v>98260.91</v>
      </c>
      <c r="N7" s="35">
        <f t="shared" si="0"/>
        <v>98260.91</v>
      </c>
      <c r="O7" s="35">
        <f>C7-D7-E7-F7-G7-H7-I7-J7-K7-L7-M7-N7</f>
        <v>98260.989999999816</v>
      </c>
      <c r="P7" s="30"/>
      <c r="Q7" s="30"/>
    </row>
    <row r="8" spans="1:17" s="31" customFormat="1">
      <c r="A8" s="43">
        <v>2</v>
      </c>
      <c r="B8" s="29" t="s">
        <v>35</v>
      </c>
      <c r="C8" s="34">
        <v>38608526</v>
      </c>
      <c r="D8" s="35">
        <f t="shared" ref="D8:D23" si="1">ROUND(C8/12,2)</f>
        <v>3217377.17</v>
      </c>
      <c r="E8" s="35">
        <v>3217377.15</v>
      </c>
      <c r="F8" s="35">
        <v>3217377.16</v>
      </c>
      <c r="G8" s="35">
        <f t="shared" ref="G8:G23" si="2">F8</f>
        <v>3217377.16</v>
      </c>
      <c r="H8" s="35">
        <f t="shared" ref="H8:H23" si="3">G8</f>
        <v>3217377.16</v>
      </c>
      <c r="I8" s="35">
        <f t="shared" ref="I8:I23" si="4">H8</f>
        <v>3217377.16</v>
      </c>
      <c r="J8" s="35">
        <f t="shared" ref="J8:J23" si="5">I8</f>
        <v>3217377.16</v>
      </c>
      <c r="K8" s="35">
        <f t="shared" ref="K8:K23" si="6">J8</f>
        <v>3217377.16</v>
      </c>
      <c r="L8" s="35">
        <f t="shared" ref="L8:L23" si="7">K8</f>
        <v>3217377.16</v>
      </c>
      <c r="M8" s="35">
        <f t="shared" ref="M8:M23" si="8">L8</f>
        <v>3217377.16</v>
      </c>
      <c r="N8" s="35">
        <f t="shared" ref="N8:N23" si="9">M8</f>
        <v>3217377.16</v>
      </c>
      <c r="O8" s="35">
        <f t="shared" ref="O8:O23" si="10">C8-D8-E8-F8-G8-H8-I8-J8-K8-L8-M8-N8</f>
        <v>3217377.2399999984</v>
      </c>
      <c r="P8" s="30"/>
      <c r="Q8" s="30"/>
    </row>
    <row r="9" spans="1:17" s="31" customFormat="1">
      <c r="A9" s="43">
        <v>3</v>
      </c>
      <c r="B9" s="29" t="s">
        <v>2</v>
      </c>
      <c r="C9" s="34">
        <v>21164321</v>
      </c>
      <c r="D9" s="35">
        <f t="shared" si="1"/>
        <v>1763693.42</v>
      </c>
      <c r="E9" s="35">
        <v>1763693.42</v>
      </c>
      <c r="F9" s="35">
        <v>1763693.42</v>
      </c>
      <c r="G9" s="35">
        <f t="shared" si="2"/>
        <v>1763693.42</v>
      </c>
      <c r="H9" s="35">
        <f t="shared" si="3"/>
        <v>1763693.42</v>
      </c>
      <c r="I9" s="35">
        <f t="shared" si="4"/>
        <v>1763693.42</v>
      </c>
      <c r="J9" s="35">
        <f t="shared" si="5"/>
        <v>1763693.42</v>
      </c>
      <c r="K9" s="35">
        <f t="shared" si="6"/>
        <v>1763693.42</v>
      </c>
      <c r="L9" s="35">
        <f t="shared" si="7"/>
        <v>1763693.42</v>
      </c>
      <c r="M9" s="35">
        <f t="shared" si="8"/>
        <v>1763693.42</v>
      </c>
      <c r="N9" s="35">
        <f t="shared" si="9"/>
        <v>1763693.42</v>
      </c>
      <c r="O9" s="35">
        <f t="shared" si="10"/>
        <v>1763693.3799999971</v>
      </c>
      <c r="P9" s="30"/>
      <c r="Q9" s="30"/>
    </row>
    <row r="10" spans="1:17" s="31" customFormat="1">
      <c r="A10" s="43">
        <v>4</v>
      </c>
      <c r="B10" s="29" t="s">
        <v>3</v>
      </c>
      <c r="C10" s="34">
        <v>1635846</v>
      </c>
      <c r="D10" s="35">
        <f t="shared" si="1"/>
        <v>136320.5</v>
      </c>
      <c r="E10" s="35">
        <v>136320.56</v>
      </c>
      <c r="F10" s="35">
        <v>136320.53</v>
      </c>
      <c r="G10" s="35">
        <f t="shared" si="2"/>
        <v>136320.53</v>
      </c>
      <c r="H10" s="35">
        <f t="shared" si="3"/>
        <v>136320.53</v>
      </c>
      <c r="I10" s="35">
        <f t="shared" si="4"/>
        <v>136320.53</v>
      </c>
      <c r="J10" s="35">
        <f t="shared" si="5"/>
        <v>136320.53</v>
      </c>
      <c r="K10" s="35">
        <f t="shared" si="6"/>
        <v>136320.53</v>
      </c>
      <c r="L10" s="35">
        <f t="shared" si="7"/>
        <v>136320.53</v>
      </c>
      <c r="M10" s="35">
        <f t="shared" si="8"/>
        <v>136320.53</v>
      </c>
      <c r="N10" s="35">
        <f t="shared" si="9"/>
        <v>136320.53</v>
      </c>
      <c r="O10" s="35">
        <f t="shared" si="10"/>
        <v>136320.16999999972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13108927</v>
      </c>
      <c r="D11" s="35">
        <f t="shared" si="1"/>
        <v>1092410.58</v>
      </c>
      <c r="E11" s="35">
        <v>1092410.6600000001</v>
      </c>
      <c r="F11" s="35">
        <v>1092410.6200000001</v>
      </c>
      <c r="G11" s="35">
        <f t="shared" si="2"/>
        <v>1092410.6200000001</v>
      </c>
      <c r="H11" s="35">
        <f t="shared" si="3"/>
        <v>1092410.6200000001</v>
      </c>
      <c r="I11" s="35">
        <f t="shared" si="4"/>
        <v>1092410.6200000001</v>
      </c>
      <c r="J11" s="35">
        <f t="shared" si="5"/>
        <v>1092410.6200000001</v>
      </c>
      <c r="K11" s="35">
        <f t="shared" si="6"/>
        <v>1092410.6200000001</v>
      </c>
      <c r="L11" s="35">
        <f t="shared" si="7"/>
        <v>1092410.6200000001</v>
      </c>
      <c r="M11" s="35">
        <f t="shared" si="8"/>
        <v>1092410.6200000001</v>
      </c>
      <c r="N11" s="35">
        <f t="shared" si="9"/>
        <v>1092410.6200000001</v>
      </c>
      <c r="O11" s="35">
        <f t="shared" si="10"/>
        <v>1092410.1799999988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1196125</v>
      </c>
      <c r="D12" s="35">
        <f t="shared" si="1"/>
        <v>99677.08</v>
      </c>
      <c r="E12" s="35">
        <v>99677.14</v>
      </c>
      <c r="F12" s="35">
        <v>99677.11</v>
      </c>
      <c r="G12" s="35">
        <f t="shared" si="2"/>
        <v>99677.11</v>
      </c>
      <c r="H12" s="35">
        <f t="shared" si="3"/>
        <v>99677.11</v>
      </c>
      <c r="I12" s="35">
        <f t="shared" si="4"/>
        <v>99677.11</v>
      </c>
      <c r="J12" s="35">
        <f t="shared" si="5"/>
        <v>99677.11</v>
      </c>
      <c r="K12" s="35">
        <f t="shared" si="6"/>
        <v>99677.11</v>
      </c>
      <c r="L12" s="35">
        <f t="shared" si="7"/>
        <v>99677.11</v>
      </c>
      <c r="M12" s="35">
        <f t="shared" si="8"/>
        <v>99677.11</v>
      </c>
      <c r="N12" s="35">
        <f t="shared" si="9"/>
        <v>99677.11</v>
      </c>
      <c r="O12" s="35">
        <f t="shared" si="10"/>
        <v>99676.790000000023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3282827</v>
      </c>
      <c r="D13" s="35">
        <f t="shared" si="1"/>
        <v>273568.92</v>
      </c>
      <c r="E13" s="35">
        <v>273568.98</v>
      </c>
      <c r="F13" s="35">
        <v>273568.95</v>
      </c>
      <c r="G13" s="35">
        <f t="shared" si="2"/>
        <v>273568.95</v>
      </c>
      <c r="H13" s="35">
        <f t="shared" si="3"/>
        <v>273568.95</v>
      </c>
      <c r="I13" s="35">
        <f t="shared" si="4"/>
        <v>273568.95</v>
      </c>
      <c r="J13" s="35">
        <f t="shared" si="5"/>
        <v>273568.95</v>
      </c>
      <c r="K13" s="35">
        <f t="shared" si="6"/>
        <v>273568.95</v>
      </c>
      <c r="L13" s="35">
        <f t="shared" si="7"/>
        <v>273568.95</v>
      </c>
      <c r="M13" s="35">
        <f t="shared" si="8"/>
        <v>273568.95</v>
      </c>
      <c r="N13" s="35">
        <f t="shared" si="9"/>
        <v>273568.95</v>
      </c>
      <c r="O13" s="35">
        <f t="shared" si="10"/>
        <v>273568.55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1160427</v>
      </c>
      <c r="D14" s="35">
        <f t="shared" si="1"/>
        <v>96702.25</v>
      </c>
      <c r="E14" s="35">
        <v>96702.27</v>
      </c>
      <c r="F14" s="35">
        <v>96702.26</v>
      </c>
      <c r="G14" s="35">
        <f t="shared" si="2"/>
        <v>96702.26</v>
      </c>
      <c r="H14" s="35">
        <f t="shared" si="3"/>
        <v>96702.26</v>
      </c>
      <c r="I14" s="35">
        <f t="shared" si="4"/>
        <v>96702.26</v>
      </c>
      <c r="J14" s="35">
        <f t="shared" si="5"/>
        <v>96702.26</v>
      </c>
      <c r="K14" s="35">
        <f t="shared" si="6"/>
        <v>96702.26</v>
      </c>
      <c r="L14" s="35">
        <f t="shared" si="7"/>
        <v>96702.26</v>
      </c>
      <c r="M14" s="35">
        <f t="shared" si="8"/>
        <v>96702.26</v>
      </c>
      <c r="N14" s="35">
        <f t="shared" si="9"/>
        <v>96702.26</v>
      </c>
      <c r="O14" s="35">
        <f t="shared" si="10"/>
        <v>96702.139999999912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2703923</v>
      </c>
      <c r="D15" s="35">
        <f t="shared" si="1"/>
        <v>225326.92</v>
      </c>
      <c r="E15" s="35">
        <v>225326.92</v>
      </c>
      <c r="F15" s="35">
        <v>225326.92</v>
      </c>
      <c r="G15" s="35">
        <f t="shared" si="2"/>
        <v>225326.92</v>
      </c>
      <c r="H15" s="35">
        <f t="shared" si="3"/>
        <v>225326.92</v>
      </c>
      <c r="I15" s="35">
        <f t="shared" si="4"/>
        <v>225326.92</v>
      </c>
      <c r="J15" s="35">
        <f t="shared" si="5"/>
        <v>225326.92</v>
      </c>
      <c r="K15" s="35">
        <f t="shared" si="6"/>
        <v>225326.92</v>
      </c>
      <c r="L15" s="35">
        <f t="shared" si="7"/>
        <v>225326.92</v>
      </c>
      <c r="M15" s="35">
        <f t="shared" si="8"/>
        <v>225326.92</v>
      </c>
      <c r="N15" s="35">
        <f t="shared" si="9"/>
        <v>225326.92</v>
      </c>
      <c r="O15" s="35">
        <f t="shared" si="10"/>
        <v>225326.88000000038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13776006</v>
      </c>
      <c r="D16" s="35">
        <f t="shared" si="1"/>
        <v>1148000.5</v>
      </c>
      <c r="E16" s="35">
        <v>1148000.6200000001</v>
      </c>
      <c r="F16" s="35">
        <v>1148000.56</v>
      </c>
      <c r="G16" s="35">
        <f t="shared" si="2"/>
        <v>1148000.56</v>
      </c>
      <c r="H16" s="35">
        <f t="shared" si="3"/>
        <v>1148000.56</v>
      </c>
      <c r="I16" s="35">
        <f t="shared" si="4"/>
        <v>1148000.56</v>
      </c>
      <c r="J16" s="35">
        <f t="shared" si="5"/>
        <v>1148000.56</v>
      </c>
      <c r="K16" s="35">
        <f t="shared" si="6"/>
        <v>1148000.56</v>
      </c>
      <c r="L16" s="35">
        <f t="shared" si="7"/>
        <v>1148000.56</v>
      </c>
      <c r="M16" s="35">
        <f t="shared" si="8"/>
        <v>1148000.56</v>
      </c>
      <c r="N16" s="35">
        <f t="shared" si="9"/>
        <v>1148000.56</v>
      </c>
      <c r="O16" s="35">
        <f t="shared" si="10"/>
        <v>1147999.8399999957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40710170</v>
      </c>
      <c r="D17" s="35">
        <f t="shared" si="1"/>
        <v>3392514.17</v>
      </c>
      <c r="E17" s="35">
        <v>3392514.39</v>
      </c>
      <c r="F17" s="35">
        <v>3392514.28</v>
      </c>
      <c r="G17" s="35">
        <f t="shared" si="2"/>
        <v>3392514.28</v>
      </c>
      <c r="H17" s="35">
        <f t="shared" si="3"/>
        <v>3392514.28</v>
      </c>
      <c r="I17" s="35">
        <f t="shared" si="4"/>
        <v>3392514.28</v>
      </c>
      <c r="J17" s="35">
        <f t="shared" si="5"/>
        <v>3392514.28</v>
      </c>
      <c r="K17" s="35">
        <f t="shared" si="6"/>
        <v>3392514.28</v>
      </c>
      <c r="L17" s="35">
        <f t="shared" si="7"/>
        <v>3392514.28</v>
      </c>
      <c r="M17" s="35">
        <f t="shared" si="8"/>
        <v>3392514.28</v>
      </c>
      <c r="N17" s="35">
        <f t="shared" si="9"/>
        <v>3392514.28</v>
      </c>
      <c r="O17" s="35">
        <f t="shared" si="10"/>
        <v>3392512.9199999939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1289468</v>
      </c>
      <c r="D18" s="35">
        <f t="shared" si="1"/>
        <v>107455.67</v>
      </c>
      <c r="E18" s="35">
        <v>107455.75</v>
      </c>
      <c r="F18" s="35">
        <v>107455.70999999999</v>
      </c>
      <c r="G18" s="35">
        <f t="shared" si="2"/>
        <v>107455.70999999999</v>
      </c>
      <c r="H18" s="35">
        <f t="shared" si="3"/>
        <v>107455.70999999999</v>
      </c>
      <c r="I18" s="35">
        <f t="shared" si="4"/>
        <v>107455.70999999999</v>
      </c>
      <c r="J18" s="35">
        <f t="shared" si="5"/>
        <v>107455.70999999999</v>
      </c>
      <c r="K18" s="35">
        <f t="shared" si="6"/>
        <v>107455.70999999999</v>
      </c>
      <c r="L18" s="35">
        <f t="shared" si="7"/>
        <v>107455.70999999999</v>
      </c>
      <c r="M18" s="35">
        <f t="shared" si="8"/>
        <v>107455.70999999999</v>
      </c>
      <c r="N18" s="35">
        <f t="shared" si="9"/>
        <v>107455.70999999999</v>
      </c>
      <c r="O18" s="35">
        <f t="shared" si="10"/>
        <v>107455.19000000035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26781009</v>
      </c>
      <c r="D19" s="35">
        <f t="shared" si="1"/>
        <v>2231750.75</v>
      </c>
      <c r="E19" s="35">
        <v>2231750.87</v>
      </c>
      <c r="F19" s="35">
        <v>2231750.81</v>
      </c>
      <c r="G19" s="35">
        <f t="shared" si="2"/>
        <v>2231750.81</v>
      </c>
      <c r="H19" s="35">
        <f t="shared" si="3"/>
        <v>2231750.81</v>
      </c>
      <c r="I19" s="35">
        <f t="shared" si="4"/>
        <v>2231750.81</v>
      </c>
      <c r="J19" s="35">
        <f t="shared" si="5"/>
        <v>2231750.81</v>
      </c>
      <c r="K19" s="35">
        <f t="shared" si="6"/>
        <v>2231750.81</v>
      </c>
      <c r="L19" s="35">
        <f t="shared" si="7"/>
        <v>2231750.81</v>
      </c>
      <c r="M19" s="35">
        <f t="shared" si="8"/>
        <v>2231750.81</v>
      </c>
      <c r="N19" s="35">
        <f t="shared" si="9"/>
        <v>2231750.81</v>
      </c>
      <c r="O19" s="35">
        <f t="shared" si="10"/>
        <v>2231750.0899999985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5446819</v>
      </c>
      <c r="D20" s="35">
        <f t="shared" si="1"/>
        <v>453901.58</v>
      </c>
      <c r="E20" s="35">
        <v>453901.58</v>
      </c>
      <c r="F20" s="35">
        <v>453901.58</v>
      </c>
      <c r="G20" s="35">
        <f t="shared" si="2"/>
        <v>453901.58</v>
      </c>
      <c r="H20" s="35">
        <f t="shared" si="3"/>
        <v>453901.58</v>
      </c>
      <c r="I20" s="35">
        <f t="shared" si="4"/>
        <v>453901.58</v>
      </c>
      <c r="J20" s="35">
        <f t="shared" si="5"/>
        <v>453901.58</v>
      </c>
      <c r="K20" s="35">
        <f t="shared" si="6"/>
        <v>453901.58</v>
      </c>
      <c r="L20" s="35">
        <f t="shared" si="7"/>
        <v>453901.58</v>
      </c>
      <c r="M20" s="35">
        <f t="shared" si="8"/>
        <v>453901.58</v>
      </c>
      <c r="N20" s="35">
        <f t="shared" si="9"/>
        <v>453901.58</v>
      </c>
      <c r="O20" s="35">
        <f t="shared" si="10"/>
        <v>453901.61999999924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17672211</v>
      </c>
      <c r="D21" s="35">
        <f t="shared" si="1"/>
        <v>1472684.25</v>
      </c>
      <c r="E21" s="35">
        <v>1472684.25</v>
      </c>
      <c r="F21" s="35">
        <v>1472684.25</v>
      </c>
      <c r="G21" s="35">
        <f t="shared" si="2"/>
        <v>1472684.25</v>
      </c>
      <c r="H21" s="35">
        <f t="shared" si="3"/>
        <v>1472684.25</v>
      </c>
      <c r="I21" s="35">
        <f t="shared" si="4"/>
        <v>1472684.25</v>
      </c>
      <c r="J21" s="35">
        <f t="shared" si="5"/>
        <v>1472684.25</v>
      </c>
      <c r="K21" s="35">
        <f t="shared" si="6"/>
        <v>1472684.25</v>
      </c>
      <c r="L21" s="35">
        <f t="shared" si="7"/>
        <v>1472684.25</v>
      </c>
      <c r="M21" s="35">
        <f t="shared" si="8"/>
        <v>1472684.25</v>
      </c>
      <c r="N21" s="35">
        <f t="shared" si="9"/>
        <v>1472684.25</v>
      </c>
      <c r="O21" s="35">
        <f t="shared" si="10"/>
        <v>1472684.25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594860</v>
      </c>
      <c r="D22" s="35">
        <f t="shared" si="1"/>
        <v>49571.67</v>
      </c>
      <c r="E22" s="35">
        <v>49571.67</v>
      </c>
      <c r="F22" s="35">
        <v>49571.67</v>
      </c>
      <c r="G22" s="35">
        <f t="shared" si="2"/>
        <v>49571.67</v>
      </c>
      <c r="H22" s="35">
        <f t="shared" si="3"/>
        <v>49571.67</v>
      </c>
      <c r="I22" s="35">
        <f t="shared" si="4"/>
        <v>49571.67</v>
      </c>
      <c r="J22" s="35">
        <f t="shared" si="5"/>
        <v>49571.67</v>
      </c>
      <c r="K22" s="35">
        <f t="shared" si="6"/>
        <v>49571.67</v>
      </c>
      <c r="L22" s="35">
        <f t="shared" si="7"/>
        <v>49571.67</v>
      </c>
      <c r="M22" s="35">
        <f t="shared" si="8"/>
        <v>49571.67</v>
      </c>
      <c r="N22" s="35">
        <f t="shared" si="9"/>
        <v>49571.67</v>
      </c>
      <c r="O22" s="35">
        <f t="shared" si="10"/>
        <v>49571.630000000092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8918244</v>
      </c>
      <c r="D23" s="35">
        <f t="shared" si="1"/>
        <v>743187</v>
      </c>
      <c r="E23" s="35">
        <v>743187.02</v>
      </c>
      <c r="F23" s="35">
        <v>743187.01</v>
      </c>
      <c r="G23" s="35">
        <f t="shared" si="2"/>
        <v>743187.01</v>
      </c>
      <c r="H23" s="35">
        <f t="shared" si="3"/>
        <v>743187.01</v>
      </c>
      <c r="I23" s="35">
        <f t="shared" si="4"/>
        <v>743187.01</v>
      </c>
      <c r="J23" s="35">
        <f t="shared" si="5"/>
        <v>743187.01</v>
      </c>
      <c r="K23" s="35">
        <f t="shared" si="6"/>
        <v>743187.01</v>
      </c>
      <c r="L23" s="35">
        <f t="shared" si="7"/>
        <v>743187.01</v>
      </c>
      <c r="M23" s="35">
        <f t="shared" si="8"/>
        <v>743187.01</v>
      </c>
      <c r="N23" s="35">
        <f t="shared" si="9"/>
        <v>743187.01</v>
      </c>
      <c r="O23" s="35">
        <f t="shared" si="10"/>
        <v>743186.89000000199</v>
      </c>
      <c r="P23" s="30"/>
      <c r="Q23" s="30"/>
    </row>
    <row r="24" spans="1:17" s="22" customFormat="1" ht="24" customHeight="1">
      <c r="A24" s="54" t="s">
        <v>15</v>
      </c>
      <c r="B24" s="55"/>
      <c r="C24" s="21">
        <f t="shared" ref="C24:O24" si="11">SUM(C7:C23)</f>
        <v>199228840</v>
      </c>
      <c r="D24" s="21">
        <f t="shared" si="11"/>
        <v>16602403.35</v>
      </c>
      <c r="E24" s="21">
        <f t="shared" si="11"/>
        <v>16602404.149999999</v>
      </c>
      <c r="F24" s="21">
        <f t="shared" si="11"/>
        <v>16602403.750000002</v>
      </c>
      <c r="G24" s="21">
        <f t="shared" si="11"/>
        <v>16602403.750000002</v>
      </c>
      <c r="H24" s="21">
        <f t="shared" si="11"/>
        <v>16602403.750000002</v>
      </c>
      <c r="I24" s="21">
        <f>SUM(I7:I23)</f>
        <v>16602403.750000002</v>
      </c>
      <c r="J24" s="21">
        <f t="shared" si="11"/>
        <v>16602403.750000002</v>
      </c>
      <c r="K24" s="21">
        <f t="shared" si="11"/>
        <v>16602403.750000002</v>
      </c>
      <c r="L24" s="21">
        <f t="shared" si="11"/>
        <v>16602403.750000002</v>
      </c>
      <c r="M24" s="21">
        <f t="shared" si="11"/>
        <v>16602403.750000002</v>
      </c>
      <c r="N24" s="21">
        <f t="shared" si="11"/>
        <v>16602403.750000002</v>
      </c>
      <c r="O24" s="21">
        <f t="shared" si="11"/>
        <v>16602398.749999985</v>
      </c>
      <c r="P24" s="27"/>
      <c r="Q24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tabSelected="1" zoomScale="90" zoomScaleNormal="90" workbookViewId="0">
      <selection activeCell="I35" sqref="I35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9" t="s">
        <v>34</v>
      </c>
      <c r="O1" s="59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0" t="s">
        <v>40</v>
      </c>
      <c r="M2" s="60"/>
      <c r="N2" s="60"/>
      <c r="O2" s="60"/>
    </row>
    <row r="3" spans="1:17" ht="18.75">
      <c r="A3" s="12"/>
      <c r="B3" s="61" t="s">
        <v>39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62" t="s">
        <v>0</v>
      </c>
      <c r="B5" s="64" t="s">
        <v>32</v>
      </c>
      <c r="C5" s="56" t="s">
        <v>18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17">
      <c r="A6" s="63"/>
      <c r="B6" s="6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5220884</v>
      </c>
      <c r="D7" s="35">
        <f>ROUND(C7/12,2)</f>
        <v>435073.67</v>
      </c>
      <c r="E7" s="35">
        <f t="shared" ref="E7:N7" si="0">D7</f>
        <v>435073.67</v>
      </c>
      <c r="F7" s="35">
        <f t="shared" si="0"/>
        <v>435073.67</v>
      </c>
      <c r="G7" s="35">
        <f t="shared" si="0"/>
        <v>435073.67</v>
      </c>
      <c r="H7" s="35">
        <f t="shared" si="0"/>
        <v>435073.67</v>
      </c>
      <c r="I7" s="35">
        <f t="shared" si="0"/>
        <v>435073.67</v>
      </c>
      <c r="J7" s="35">
        <f t="shared" si="0"/>
        <v>435073.67</v>
      </c>
      <c r="K7" s="35">
        <f t="shared" si="0"/>
        <v>435073.67</v>
      </c>
      <c r="L7" s="35">
        <f t="shared" si="0"/>
        <v>435073.67</v>
      </c>
      <c r="M7" s="35">
        <f t="shared" si="0"/>
        <v>435073.67</v>
      </c>
      <c r="N7" s="35">
        <f t="shared" si="0"/>
        <v>435073.67</v>
      </c>
      <c r="O7" s="35">
        <f>C7-D7-E7-F7-G7-H7-I7-J7-K7-L7-M7-N7</f>
        <v>435073.63000000076</v>
      </c>
      <c r="P7" s="30"/>
      <c r="Q7" s="30"/>
    </row>
    <row r="8" spans="1:17" s="31" customFormat="1">
      <c r="A8" s="43">
        <v>2</v>
      </c>
      <c r="B8" s="29" t="s">
        <v>35</v>
      </c>
      <c r="C8" s="34">
        <v>3224202</v>
      </c>
      <c r="D8" s="35">
        <f t="shared" ref="D8:D23" si="1">ROUND(C8/12,2)</f>
        <v>268683.5</v>
      </c>
      <c r="E8" s="35">
        <f t="shared" ref="E8:E23" si="2">D8</f>
        <v>268683.5</v>
      </c>
      <c r="F8" s="35">
        <f t="shared" ref="F8:F23" si="3">E8</f>
        <v>268683.5</v>
      </c>
      <c r="G8" s="35">
        <f t="shared" ref="G8:G23" si="4">F8</f>
        <v>268683.5</v>
      </c>
      <c r="H8" s="35">
        <f t="shared" ref="H8:H23" si="5">G8</f>
        <v>268683.5</v>
      </c>
      <c r="I8" s="35">
        <f t="shared" ref="I8:I23" si="6">H8</f>
        <v>268683.5</v>
      </c>
      <c r="J8" s="35">
        <f t="shared" ref="J8:J23" si="7">I8</f>
        <v>268683.5</v>
      </c>
      <c r="K8" s="35">
        <f t="shared" ref="K8:K23" si="8">J8</f>
        <v>268683.5</v>
      </c>
      <c r="L8" s="35">
        <f t="shared" ref="L8:L23" si="9">K8</f>
        <v>268683.5</v>
      </c>
      <c r="M8" s="35">
        <f t="shared" ref="M8:M23" si="10">L8</f>
        <v>268683.5</v>
      </c>
      <c r="N8" s="35">
        <f t="shared" ref="N8:N23" si="11">M8</f>
        <v>268683.5</v>
      </c>
      <c r="O8" s="35">
        <f t="shared" ref="O8:O23" si="12">C8-D8-E8-F8-G8-H8-I8-J8-K8-L8-M8-N8</f>
        <v>268683.5</v>
      </c>
      <c r="P8" s="30"/>
      <c r="Q8" s="30"/>
    </row>
    <row r="9" spans="1:17" s="31" customFormat="1">
      <c r="A9" s="43">
        <v>3</v>
      </c>
      <c r="B9" s="29" t="s">
        <v>2</v>
      </c>
      <c r="C9" s="34">
        <v>493484</v>
      </c>
      <c r="D9" s="35">
        <f t="shared" si="1"/>
        <v>41123.67</v>
      </c>
      <c r="E9" s="35">
        <f t="shared" si="2"/>
        <v>41123.67</v>
      </c>
      <c r="F9" s="35">
        <f t="shared" si="3"/>
        <v>41123.67</v>
      </c>
      <c r="G9" s="35">
        <f t="shared" si="4"/>
        <v>41123.67</v>
      </c>
      <c r="H9" s="35">
        <f t="shared" si="5"/>
        <v>41123.67</v>
      </c>
      <c r="I9" s="35">
        <f t="shared" si="6"/>
        <v>41123.67</v>
      </c>
      <c r="J9" s="35">
        <f t="shared" si="7"/>
        <v>41123.67</v>
      </c>
      <c r="K9" s="35">
        <f t="shared" si="8"/>
        <v>41123.67</v>
      </c>
      <c r="L9" s="35">
        <f t="shared" si="9"/>
        <v>41123.67</v>
      </c>
      <c r="M9" s="35">
        <f t="shared" si="10"/>
        <v>41123.67</v>
      </c>
      <c r="N9" s="35">
        <f t="shared" si="11"/>
        <v>41123.67</v>
      </c>
      <c r="O9" s="35">
        <f t="shared" si="12"/>
        <v>41123.630000000136</v>
      </c>
      <c r="P9" s="30"/>
      <c r="Q9" s="30"/>
    </row>
    <row r="10" spans="1:17" s="31" customFormat="1">
      <c r="A10" s="43">
        <v>4</v>
      </c>
      <c r="B10" s="29" t="s">
        <v>3</v>
      </c>
      <c r="C10" s="34">
        <v>7819316</v>
      </c>
      <c r="D10" s="35">
        <f t="shared" si="1"/>
        <v>651609.67000000004</v>
      </c>
      <c r="E10" s="35">
        <f t="shared" si="2"/>
        <v>651609.67000000004</v>
      </c>
      <c r="F10" s="35">
        <f t="shared" si="3"/>
        <v>651609.67000000004</v>
      </c>
      <c r="G10" s="35">
        <f t="shared" si="4"/>
        <v>651609.67000000004</v>
      </c>
      <c r="H10" s="35">
        <f t="shared" si="5"/>
        <v>651609.67000000004</v>
      </c>
      <c r="I10" s="35">
        <f t="shared" si="6"/>
        <v>651609.67000000004</v>
      </c>
      <c r="J10" s="35">
        <f t="shared" si="7"/>
        <v>651609.67000000004</v>
      </c>
      <c r="K10" s="35">
        <f t="shared" si="8"/>
        <v>651609.67000000004</v>
      </c>
      <c r="L10" s="35">
        <f t="shared" si="9"/>
        <v>651609.67000000004</v>
      </c>
      <c r="M10" s="35">
        <f t="shared" si="10"/>
        <v>651609.67000000004</v>
      </c>
      <c r="N10" s="35">
        <f t="shared" si="11"/>
        <v>651609.67000000004</v>
      </c>
      <c r="O10" s="35">
        <f t="shared" si="12"/>
        <v>651609.6300000007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5045706</v>
      </c>
      <c r="D11" s="35">
        <f t="shared" si="1"/>
        <v>420475.5</v>
      </c>
      <c r="E11" s="35">
        <f t="shared" si="2"/>
        <v>420475.5</v>
      </c>
      <c r="F11" s="35">
        <f t="shared" si="3"/>
        <v>420475.5</v>
      </c>
      <c r="G11" s="35">
        <f t="shared" si="4"/>
        <v>420475.5</v>
      </c>
      <c r="H11" s="35">
        <f t="shared" si="5"/>
        <v>420475.5</v>
      </c>
      <c r="I11" s="35">
        <f t="shared" si="6"/>
        <v>420475.5</v>
      </c>
      <c r="J11" s="35">
        <f t="shared" si="7"/>
        <v>420475.5</v>
      </c>
      <c r="K11" s="35">
        <f t="shared" si="8"/>
        <v>420475.5</v>
      </c>
      <c r="L11" s="35">
        <f t="shared" si="9"/>
        <v>420475.5</v>
      </c>
      <c r="M11" s="35">
        <f t="shared" si="10"/>
        <v>420475.5</v>
      </c>
      <c r="N11" s="35">
        <f t="shared" si="11"/>
        <v>420475.5</v>
      </c>
      <c r="O11" s="35">
        <f t="shared" si="12"/>
        <v>420475.5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12861850</v>
      </c>
      <c r="D12" s="35">
        <f t="shared" si="1"/>
        <v>1071820.83</v>
      </c>
      <c r="E12" s="35">
        <f t="shared" si="2"/>
        <v>1071820.83</v>
      </c>
      <c r="F12" s="35">
        <f t="shared" si="3"/>
        <v>1071820.83</v>
      </c>
      <c r="G12" s="35">
        <f t="shared" si="4"/>
        <v>1071820.83</v>
      </c>
      <c r="H12" s="35">
        <f t="shared" si="5"/>
        <v>1071820.83</v>
      </c>
      <c r="I12" s="35">
        <f t="shared" si="6"/>
        <v>1071820.83</v>
      </c>
      <c r="J12" s="35">
        <f t="shared" si="7"/>
        <v>1071820.83</v>
      </c>
      <c r="K12" s="35">
        <f t="shared" si="8"/>
        <v>1071820.83</v>
      </c>
      <c r="L12" s="35">
        <f t="shared" si="9"/>
        <v>1071820.83</v>
      </c>
      <c r="M12" s="35">
        <f t="shared" si="10"/>
        <v>1071820.83</v>
      </c>
      <c r="N12" s="35">
        <f t="shared" si="11"/>
        <v>1071820.83</v>
      </c>
      <c r="O12" s="35">
        <f t="shared" si="12"/>
        <v>1071820.8699999992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11590991</v>
      </c>
      <c r="D13" s="35">
        <f t="shared" si="1"/>
        <v>965915.92</v>
      </c>
      <c r="E13" s="35">
        <f t="shared" si="2"/>
        <v>965915.92</v>
      </c>
      <c r="F13" s="35">
        <f t="shared" si="3"/>
        <v>965915.92</v>
      </c>
      <c r="G13" s="35">
        <f t="shared" si="4"/>
        <v>965915.92</v>
      </c>
      <c r="H13" s="35">
        <f t="shared" si="5"/>
        <v>965915.92</v>
      </c>
      <c r="I13" s="35">
        <f t="shared" si="6"/>
        <v>965915.92</v>
      </c>
      <c r="J13" s="35">
        <f t="shared" si="7"/>
        <v>965915.92</v>
      </c>
      <c r="K13" s="35">
        <f t="shared" si="8"/>
        <v>965915.92</v>
      </c>
      <c r="L13" s="35">
        <f t="shared" si="9"/>
        <v>965915.92</v>
      </c>
      <c r="M13" s="35">
        <f t="shared" si="10"/>
        <v>965915.92</v>
      </c>
      <c r="N13" s="35">
        <f t="shared" si="11"/>
        <v>965915.92</v>
      </c>
      <c r="O13" s="35">
        <f t="shared" si="12"/>
        <v>965915.8800000007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7455632</v>
      </c>
      <c r="D14" s="35">
        <f t="shared" si="1"/>
        <v>621302.67000000004</v>
      </c>
      <c r="E14" s="35">
        <f t="shared" si="2"/>
        <v>621302.67000000004</v>
      </c>
      <c r="F14" s="35">
        <f t="shared" si="3"/>
        <v>621302.67000000004</v>
      </c>
      <c r="G14" s="35">
        <f t="shared" si="4"/>
        <v>621302.67000000004</v>
      </c>
      <c r="H14" s="35">
        <f t="shared" si="5"/>
        <v>621302.67000000004</v>
      </c>
      <c r="I14" s="35">
        <f t="shared" si="6"/>
        <v>621302.67000000004</v>
      </c>
      <c r="J14" s="35">
        <f t="shared" si="7"/>
        <v>621302.67000000004</v>
      </c>
      <c r="K14" s="35">
        <f t="shared" si="8"/>
        <v>621302.67000000004</v>
      </c>
      <c r="L14" s="35">
        <f t="shared" si="9"/>
        <v>621302.67000000004</v>
      </c>
      <c r="M14" s="35">
        <f t="shared" si="10"/>
        <v>621302.67000000004</v>
      </c>
      <c r="N14" s="35">
        <f t="shared" si="11"/>
        <v>621302.67000000004</v>
      </c>
      <c r="O14" s="35">
        <f t="shared" si="12"/>
        <v>621302.6300000007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12664313</v>
      </c>
      <c r="D15" s="35">
        <f t="shared" si="1"/>
        <v>1055359.42</v>
      </c>
      <c r="E15" s="35">
        <f t="shared" si="2"/>
        <v>1055359.42</v>
      </c>
      <c r="F15" s="35">
        <f t="shared" si="3"/>
        <v>1055359.42</v>
      </c>
      <c r="G15" s="35">
        <f t="shared" si="4"/>
        <v>1055359.42</v>
      </c>
      <c r="H15" s="35">
        <f t="shared" si="5"/>
        <v>1055359.42</v>
      </c>
      <c r="I15" s="35">
        <f t="shared" si="6"/>
        <v>1055359.42</v>
      </c>
      <c r="J15" s="35">
        <f t="shared" si="7"/>
        <v>1055359.42</v>
      </c>
      <c r="K15" s="35">
        <f t="shared" si="8"/>
        <v>1055359.42</v>
      </c>
      <c r="L15" s="35">
        <f t="shared" si="9"/>
        <v>1055359.42</v>
      </c>
      <c r="M15" s="35">
        <f t="shared" si="10"/>
        <v>1055359.42</v>
      </c>
      <c r="N15" s="35">
        <f t="shared" si="11"/>
        <v>1055359.42</v>
      </c>
      <c r="O15" s="35">
        <f t="shared" si="12"/>
        <v>1055359.3800000008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14985722</v>
      </c>
      <c r="D16" s="35">
        <f t="shared" si="1"/>
        <v>1248810.17</v>
      </c>
      <c r="E16" s="35">
        <f t="shared" si="2"/>
        <v>1248810.17</v>
      </c>
      <c r="F16" s="35">
        <f t="shared" si="3"/>
        <v>1248810.17</v>
      </c>
      <c r="G16" s="35">
        <f t="shared" si="4"/>
        <v>1248810.17</v>
      </c>
      <c r="H16" s="35">
        <f t="shared" si="5"/>
        <v>1248810.17</v>
      </c>
      <c r="I16" s="35">
        <f t="shared" si="6"/>
        <v>1248810.17</v>
      </c>
      <c r="J16" s="35">
        <f t="shared" si="7"/>
        <v>1248810.17</v>
      </c>
      <c r="K16" s="35">
        <f t="shared" si="8"/>
        <v>1248810.17</v>
      </c>
      <c r="L16" s="35">
        <f t="shared" si="9"/>
        <v>1248810.17</v>
      </c>
      <c r="M16" s="35">
        <f t="shared" si="10"/>
        <v>1248810.17</v>
      </c>
      <c r="N16" s="35">
        <f t="shared" si="11"/>
        <v>1248810.17</v>
      </c>
      <c r="O16" s="35">
        <f t="shared" si="12"/>
        <v>1248810.1300000008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7512544</v>
      </c>
      <c r="D17" s="35">
        <f t="shared" si="1"/>
        <v>626045.32999999996</v>
      </c>
      <c r="E17" s="35">
        <f t="shared" si="2"/>
        <v>626045.32999999996</v>
      </c>
      <c r="F17" s="35">
        <f t="shared" si="3"/>
        <v>626045.32999999996</v>
      </c>
      <c r="G17" s="35">
        <f t="shared" si="4"/>
        <v>626045.32999999996</v>
      </c>
      <c r="H17" s="35">
        <f t="shared" si="5"/>
        <v>626045.32999999996</v>
      </c>
      <c r="I17" s="35">
        <f t="shared" si="6"/>
        <v>626045.32999999996</v>
      </c>
      <c r="J17" s="35">
        <f t="shared" si="7"/>
        <v>626045.32999999996</v>
      </c>
      <c r="K17" s="35">
        <f t="shared" si="8"/>
        <v>626045.32999999996</v>
      </c>
      <c r="L17" s="35">
        <f t="shared" si="9"/>
        <v>626045.32999999996</v>
      </c>
      <c r="M17" s="35">
        <f t="shared" si="10"/>
        <v>626045.32999999996</v>
      </c>
      <c r="N17" s="35">
        <f t="shared" si="11"/>
        <v>626045.32999999996</v>
      </c>
      <c r="O17" s="35">
        <f t="shared" si="12"/>
        <v>626045.3699999993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9320934</v>
      </c>
      <c r="D18" s="35">
        <f t="shared" si="1"/>
        <v>776744.5</v>
      </c>
      <c r="E18" s="35">
        <f t="shared" si="2"/>
        <v>776744.5</v>
      </c>
      <c r="F18" s="35">
        <f t="shared" si="3"/>
        <v>776744.5</v>
      </c>
      <c r="G18" s="35">
        <f t="shared" si="4"/>
        <v>776744.5</v>
      </c>
      <c r="H18" s="35">
        <f t="shared" si="5"/>
        <v>776744.5</v>
      </c>
      <c r="I18" s="35">
        <f t="shared" si="6"/>
        <v>776744.5</v>
      </c>
      <c r="J18" s="35">
        <f t="shared" si="7"/>
        <v>776744.5</v>
      </c>
      <c r="K18" s="35">
        <f t="shared" si="8"/>
        <v>776744.5</v>
      </c>
      <c r="L18" s="35">
        <f t="shared" si="9"/>
        <v>776744.5</v>
      </c>
      <c r="M18" s="35">
        <f t="shared" si="10"/>
        <v>776744.5</v>
      </c>
      <c r="N18" s="35">
        <f t="shared" si="11"/>
        <v>776744.5</v>
      </c>
      <c r="O18" s="35">
        <f t="shared" si="12"/>
        <v>776744.5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2666014</v>
      </c>
      <c r="D19" s="35">
        <f t="shared" si="1"/>
        <v>222167.83</v>
      </c>
      <c r="E19" s="35">
        <f t="shared" si="2"/>
        <v>222167.83</v>
      </c>
      <c r="F19" s="35">
        <f t="shared" si="3"/>
        <v>222167.83</v>
      </c>
      <c r="G19" s="35">
        <f t="shared" si="4"/>
        <v>222167.83</v>
      </c>
      <c r="H19" s="35">
        <f t="shared" si="5"/>
        <v>222167.83</v>
      </c>
      <c r="I19" s="35">
        <f t="shared" si="6"/>
        <v>222167.83</v>
      </c>
      <c r="J19" s="35">
        <f t="shared" si="7"/>
        <v>222167.83</v>
      </c>
      <c r="K19" s="35">
        <f t="shared" si="8"/>
        <v>222167.83</v>
      </c>
      <c r="L19" s="35">
        <f t="shared" si="9"/>
        <v>222167.83</v>
      </c>
      <c r="M19" s="35">
        <f t="shared" si="10"/>
        <v>222167.83</v>
      </c>
      <c r="N19" s="35">
        <f t="shared" si="11"/>
        <v>222167.83</v>
      </c>
      <c r="O19" s="35">
        <f t="shared" si="12"/>
        <v>222167.86999999962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6462632</v>
      </c>
      <c r="D20" s="35">
        <f t="shared" si="1"/>
        <v>538552.67000000004</v>
      </c>
      <c r="E20" s="35">
        <f t="shared" si="2"/>
        <v>538552.67000000004</v>
      </c>
      <c r="F20" s="35">
        <f t="shared" si="3"/>
        <v>538552.67000000004</v>
      </c>
      <c r="G20" s="35">
        <f t="shared" si="4"/>
        <v>538552.67000000004</v>
      </c>
      <c r="H20" s="35">
        <f t="shared" si="5"/>
        <v>538552.67000000004</v>
      </c>
      <c r="I20" s="35">
        <f t="shared" si="6"/>
        <v>538552.67000000004</v>
      </c>
      <c r="J20" s="35">
        <f t="shared" si="7"/>
        <v>538552.67000000004</v>
      </c>
      <c r="K20" s="35">
        <f t="shared" si="8"/>
        <v>538552.67000000004</v>
      </c>
      <c r="L20" s="35">
        <f t="shared" si="9"/>
        <v>538552.67000000004</v>
      </c>
      <c r="M20" s="35">
        <f t="shared" si="10"/>
        <v>538552.67000000004</v>
      </c>
      <c r="N20" s="35">
        <f t="shared" si="11"/>
        <v>538552.67000000004</v>
      </c>
      <c r="O20" s="35">
        <f t="shared" si="12"/>
        <v>538552.6300000007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93318</v>
      </c>
      <c r="D21" s="35">
        <f t="shared" si="1"/>
        <v>7776.5</v>
      </c>
      <c r="E21" s="35">
        <f t="shared" si="2"/>
        <v>7776.5</v>
      </c>
      <c r="F21" s="35">
        <f t="shared" si="3"/>
        <v>7776.5</v>
      </c>
      <c r="G21" s="35">
        <f t="shared" si="4"/>
        <v>7776.5</v>
      </c>
      <c r="H21" s="35">
        <f t="shared" si="5"/>
        <v>7776.5</v>
      </c>
      <c r="I21" s="35">
        <f t="shared" si="6"/>
        <v>7776.5</v>
      </c>
      <c r="J21" s="35">
        <f t="shared" si="7"/>
        <v>7776.5</v>
      </c>
      <c r="K21" s="35">
        <f t="shared" si="8"/>
        <v>7776.5</v>
      </c>
      <c r="L21" s="35">
        <f t="shared" si="9"/>
        <v>7776.5</v>
      </c>
      <c r="M21" s="35">
        <f t="shared" si="10"/>
        <v>7776.5</v>
      </c>
      <c r="N21" s="35">
        <f t="shared" si="11"/>
        <v>7776.5</v>
      </c>
      <c r="O21" s="35">
        <f t="shared" si="12"/>
        <v>7776.5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8940923</v>
      </c>
      <c r="D22" s="35">
        <f t="shared" si="1"/>
        <v>745076.92</v>
      </c>
      <c r="E22" s="35">
        <f t="shared" si="2"/>
        <v>745076.92</v>
      </c>
      <c r="F22" s="35">
        <f t="shared" si="3"/>
        <v>745076.92</v>
      </c>
      <c r="G22" s="35">
        <f t="shared" si="4"/>
        <v>745076.92</v>
      </c>
      <c r="H22" s="35">
        <f t="shared" si="5"/>
        <v>745076.92</v>
      </c>
      <c r="I22" s="35">
        <f t="shared" si="6"/>
        <v>745076.92</v>
      </c>
      <c r="J22" s="35">
        <f t="shared" si="7"/>
        <v>745076.92</v>
      </c>
      <c r="K22" s="35">
        <f t="shared" si="8"/>
        <v>745076.92</v>
      </c>
      <c r="L22" s="35">
        <f t="shared" si="9"/>
        <v>745076.92</v>
      </c>
      <c r="M22" s="35">
        <f t="shared" si="10"/>
        <v>745076.92</v>
      </c>
      <c r="N22" s="35">
        <f t="shared" si="11"/>
        <v>745076.92</v>
      </c>
      <c r="O22" s="35">
        <f t="shared" si="12"/>
        <v>745076.8800000007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13778062</v>
      </c>
      <c r="D23" s="35">
        <f t="shared" si="1"/>
        <v>1148171.83</v>
      </c>
      <c r="E23" s="35">
        <f t="shared" si="2"/>
        <v>1148171.83</v>
      </c>
      <c r="F23" s="35">
        <f t="shared" si="3"/>
        <v>1148171.83</v>
      </c>
      <c r="G23" s="35">
        <f t="shared" si="4"/>
        <v>1148171.83</v>
      </c>
      <c r="H23" s="35">
        <f t="shared" si="5"/>
        <v>1148171.83</v>
      </c>
      <c r="I23" s="35">
        <f t="shared" si="6"/>
        <v>1148171.83</v>
      </c>
      <c r="J23" s="35">
        <f t="shared" si="7"/>
        <v>1148171.83</v>
      </c>
      <c r="K23" s="35">
        <f t="shared" si="8"/>
        <v>1148171.83</v>
      </c>
      <c r="L23" s="35">
        <f t="shared" si="9"/>
        <v>1148171.83</v>
      </c>
      <c r="M23" s="35">
        <f t="shared" si="10"/>
        <v>1148171.83</v>
      </c>
      <c r="N23" s="35">
        <f t="shared" si="11"/>
        <v>1148171.83</v>
      </c>
      <c r="O23" s="35">
        <f t="shared" si="12"/>
        <v>1148171.8699999992</v>
      </c>
      <c r="P23" s="30"/>
      <c r="Q23" s="30"/>
    </row>
    <row r="24" spans="1:17" s="38" customFormat="1" ht="24" customHeight="1">
      <c r="A24" s="66" t="s">
        <v>15</v>
      </c>
      <c r="B24" s="67"/>
      <c r="C24" s="36">
        <f t="shared" ref="C24:O24" si="13">SUM(C7:C23)</f>
        <v>130136527</v>
      </c>
      <c r="D24" s="36">
        <f t="shared" si="13"/>
        <v>10844710.6</v>
      </c>
      <c r="E24" s="36">
        <f t="shared" si="13"/>
        <v>10844710.6</v>
      </c>
      <c r="F24" s="36">
        <f t="shared" si="13"/>
        <v>10844710.6</v>
      </c>
      <c r="G24" s="36">
        <f t="shared" si="13"/>
        <v>10844710.6</v>
      </c>
      <c r="H24" s="36">
        <f t="shared" si="13"/>
        <v>10844710.6</v>
      </c>
      <c r="I24" s="36">
        <f t="shared" si="13"/>
        <v>10844710.6</v>
      </c>
      <c r="J24" s="36">
        <f t="shared" si="13"/>
        <v>10844710.6</v>
      </c>
      <c r="K24" s="36">
        <f t="shared" si="13"/>
        <v>10844710.6</v>
      </c>
      <c r="L24" s="36">
        <f t="shared" si="13"/>
        <v>10844710.6</v>
      </c>
      <c r="M24" s="36">
        <f t="shared" si="13"/>
        <v>10844710.6</v>
      </c>
      <c r="N24" s="36">
        <f t="shared" si="13"/>
        <v>10844710.6</v>
      </c>
      <c r="O24" s="36">
        <f t="shared" si="13"/>
        <v>10844710.400000004</v>
      </c>
      <c r="P24" s="42"/>
      <c r="Q24" s="23"/>
    </row>
    <row r="25" spans="1:17" s="31" customFormat="1">
      <c r="A25" s="39"/>
      <c r="C25" s="41"/>
      <c r="Q25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  <row r="28" spans="1:17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97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25" width="11.140625" customWidth="1"/>
    <col min="26" max="40" width="9.140625" customWidth="1"/>
    <col min="41" max="41" width="20.7109375" customWidth="1"/>
    <col min="42" max="42" width="16.28515625" customWidth="1"/>
    <col min="43" max="43" width="13.140625" customWidth="1"/>
  </cols>
  <sheetData>
    <row r="1" spans="1:43">
      <c r="N1" s="59" t="s">
        <v>34</v>
      </c>
      <c r="O1" s="59"/>
    </row>
    <row r="2" spans="1:43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8" t="str">
        <f>макс!L2</f>
        <v>Утверждено на заседании Комиссии по разработке        Территориальной программы ОМС от 28.01.2025г.</v>
      </c>
      <c r="M2" s="68"/>
      <c r="N2" s="68"/>
      <c r="O2" s="68"/>
    </row>
    <row r="3" spans="1:43" ht="18.75">
      <c r="A3" s="12"/>
      <c r="B3" s="61" t="s">
        <v>39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43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3" ht="15" customHeight="1">
      <c r="A5" s="62" t="s">
        <v>0</v>
      </c>
      <c r="B5" s="64" t="s">
        <v>32</v>
      </c>
      <c r="C5" s="56" t="s">
        <v>33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43">
      <c r="A6" s="63"/>
      <c r="B6" s="6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3">
      <c r="A7" s="14">
        <v>1</v>
      </c>
      <c r="B7" s="8" t="s">
        <v>1</v>
      </c>
      <c r="C7" s="6">
        <f>согаз!C7+капитал!C7+макс!C7</f>
        <v>10605315</v>
      </c>
      <c r="D7" s="5">
        <f>согаз!D7+капитал!D7+макс!D7</f>
        <v>883776.26</v>
      </c>
      <c r="E7" s="5">
        <f>согаз!E7+капитал!E7+макс!E7</f>
        <v>883776.24</v>
      </c>
      <c r="F7" s="5">
        <f>согаз!F7+капитал!F7+макс!F7</f>
        <v>883776.25</v>
      </c>
      <c r="G7" s="5">
        <f>согаз!G7+капитал!G7+макс!G7</f>
        <v>883776.25</v>
      </c>
      <c r="H7" s="5">
        <f>согаз!H7+капитал!H7+макс!H7</f>
        <v>883776.25</v>
      </c>
      <c r="I7" s="5">
        <f>согаз!I7+капитал!I7+макс!I7</f>
        <v>883776.25</v>
      </c>
      <c r="J7" s="5">
        <f>согаз!J7+капитал!J7+макс!J7</f>
        <v>883776.25</v>
      </c>
      <c r="K7" s="5">
        <f>согаз!K7+капитал!K7+макс!K7</f>
        <v>883776.25</v>
      </c>
      <c r="L7" s="5">
        <f>согаз!L7+капитал!L7+макс!L7</f>
        <v>883776.25</v>
      </c>
      <c r="M7" s="5">
        <f>согаз!M7+капитал!M7+макс!M7</f>
        <v>883776.25</v>
      </c>
      <c r="N7" s="5">
        <f>согаз!N7+капитал!N7+макс!N7</f>
        <v>883776.25</v>
      </c>
      <c r="O7" s="5">
        <f>согаз!O7+капитал!O7+макс!O7</f>
        <v>883776.2500000014</v>
      </c>
      <c r="W7" s="23"/>
      <c r="X7" s="23"/>
      <c r="Y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O7" s="28"/>
      <c r="AP7" s="23"/>
      <c r="AQ7" s="24"/>
    </row>
    <row r="8" spans="1:43">
      <c r="A8" s="14">
        <v>2</v>
      </c>
      <c r="B8" s="8" t="s">
        <v>35</v>
      </c>
      <c r="C8" s="6">
        <f>согаз!C8+капитал!C8+макс!C8</f>
        <v>43301044</v>
      </c>
      <c r="D8" s="5">
        <f>согаз!D8+капитал!D8+макс!D8</f>
        <v>3608420.34</v>
      </c>
      <c r="E8" s="5">
        <f>согаз!E8+капитал!E8+макс!E8</f>
        <v>3608420.32</v>
      </c>
      <c r="F8" s="5">
        <f>согаз!F8+капитал!F8+макс!F8</f>
        <v>3608420.33</v>
      </c>
      <c r="G8" s="5">
        <f>согаз!G8+капитал!G8+макс!G8</f>
        <v>3608420.33</v>
      </c>
      <c r="H8" s="5">
        <f>согаз!H8+капитал!H8+макс!H8</f>
        <v>3608420.33</v>
      </c>
      <c r="I8" s="5">
        <f>согаз!I8+капитал!I8+макс!I8</f>
        <v>3608420.33</v>
      </c>
      <c r="J8" s="5">
        <f>согаз!J8+капитал!J8+макс!J8</f>
        <v>3608420.33</v>
      </c>
      <c r="K8" s="5">
        <f>согаз!K8+капитал!K8+макс!K8</f>
        <v>3608420.33</v>
      </c>
      <c r="L8" s="5">
        <f>согаз!L8+капитал!L8+макс!L8</f>
        <v>3608420.33</v>
      </c>
      <c r="M8" s="5">
        <f>согаз!M8+капитал!M8+макс!M8</f>
        <v>3608420.33</v>
      </c>
      <c r="N8" s="5">
        <f>согаз!N8+капитал!N8+макс!N8</f>
        <v>3608420.33</v>
      </c>
      <c r="O8" s="5">
        <f>согаз!O8+капитал!O8+макс!O8</f>
        <v>3608420.3699999982</v>
      </c>
      <c r="W8" s="23"/>
      <c r="X8" s="23"/>
      <c r="Y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O8" s="28"/>
      <c r="AP8" s="23"/>
      <c r="AQ8" s="24"/>
    </row>
    <row r="9" spans="1:43">
      <c r="A9" s="14">
        <v>3</v>
      </c>
      <c r="B9" s="8" t="s">
        <v>2</v>
      </c>
      <c r="C9" s="6">
        <f>согаз!C9+капитал!C9+макс!C9</f>
        <v>21715654</v>
      </c>
      <c r="D9" s="5">
        <f>согаз!D9+капитал!D9+макс!D9</f>
        <v>1809637.8399999999</v>
      </c>
      <c r="E9" s="5">
        <f>согаз!E9+капитал!E9+макс!E9</f>
        <v>1809637.8399999999</v>
      </c>
      <c r="F9" s="5">
        <f>согаз!F9+капитал!F9+макс!F9</f>
        <v>1809637.8399999999</v>
      </c>
      <c r="G9" s="5">
        <f>согаз!G9+капитал!G9+макс!G9</f>
        <v>1809637.8399999999</v>
      </c>
      <c r="H9" s="5">
        <f>согаз!H9+капитал!H9+макс!H9</f>
        <v>1809637.8399999999</v>
      </c>
      <c r="I9" s="5">
        <f>согаз!I9+капитал!I9+макс!I9</f>
        <v>1809637.8399999999</v>
      </c>
      <c r="J9" s="5">
        <f>согаз!J9+капитал!J9+макс!J9</f>
        <v>1809637.8399999999</v>
      </c>
      <c r="K9" s="5">
        <f>согаз!K9+капитал!K9+макс!K9</f>
        <v>1809637.8399999999</v>
      </c>
      <c r="L9" s="5">
        <f>согаз!L9+капитал!L9+макс!L9</f>
        <v>1809637.8399999999</v>
      </c>
      <c r="M9" s="5">
        <f>согаз!M9+капитал!M9+макс!M9</f>
        <v>1809637.8399999999</v>
      </c>
      <c r="N9" s="5">
        <f>согаз!N9+капитал!N9+макс!N9</f>
        <v>1809637.8399999999</v>
      </c>
      <c r="O9" s="5">
        <f>согаз!O9+капитал!O9+макс!O9</f>
        <v>1809637.7599999972</v>
      </c>
      <c r="W9" s="23"/>
      <c r="X9" s="23"/>
      <c r="Y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O9" s="28"/>
      <c r="AP9" s="23"/>
      <c r="AQ9" s="24"/>
    </row>
    <row r="10" spans="1:43" ht="30">
      <c r="A10" s="14">
        <v>4</v>
      </c>
      <c r="B10" s="8" t="s">
        <v>3</v>
      </c>
      <c r="C10" s="6">
        <f>согаз!C10+капитал!C10+макс!C10</f>
        <v>14429000</v>
      </c>
      <c r="D10" s="5">
        <f>согаз!D10+капитал!D10+макс!D10</f>
        <v>1202416.67</v>
      </c>
      <c r="E10" s="5">
        <f>согаз!E10+капитал!E10+макс!E10</f>
        <v>1202416.73</v>
      </c>
      <c r="F10" s="5">
        <f>согаз!F10+капитал!F10+макс!F10</f>
        <v>1202416.7000000002</v>
      </c>
      <c r="G10" s="5">
        <f>согаз!G10+капитал!G10+макс!G10</f>
        <v>1202416.7000000002</v>
      </c>
      <c r="H10" s="5">
        <f>согаз!H10+капитал!H10+макс!H10</f>
        <v>1202416.7000000002</v>
      </c>
      <c r="I10" s="5">
        <f>согаз!I10+капитал!I10+макс!I10</f>
        <v>1202416.7000000002</v>
      </c>
      <c r="J10" s="5">
        <f>согаз!J10+капитал!J10+макс!J10</f>
        <v>1202416.7000000002</v>
      </c>
      <c r="K10" s="5">
        <f>согаз!K10+капитал!K10+макс!K10</f>
        <v>1202416.7000000002</v>
      </c>
      <c r="L10" s="5">
        <f>согаз!L10+капитал!L10+макс!L10</f>
        <v>1202416.7000000002</v>
      </c>
      <c r="M10" s="5">
        <f>согаз!M10+капитал!M10+макс!M10</f>
        <v>1202416.7000000002</v>
      </c>
      <c r="N10" s="5">
        <f>согаз!N10+капитал!N10+макс!N10</f>
        <v>1202416.7000000002</v>
      </c>
      <c r="O10" s="5">
        <f>согаз!O10+капитал!O10+макс!O10</f>
        <v>1202416.3000000003</v>
      </c>
      <c r="W10" s="23"/>
      <c r="X10" s="23"/>
      <c r="Y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O10" s="28"/>
      <c r="AP10" s="23"/>
      <c r="AQ10" s="24"/>
    </row>
    <row r="11" spans="1:43" s="31" customFormat="1" ht="30">
      <c r="A11" s="14">
        <v>5</v>
      </c>
      <c r="B11" s="29" t="s">
        <v>4</v>
      </c>
      <c r="C11" s="34">
        <f>согаз!C11+капитал!C11+макс!C11</f>
        <v>18541265</v>
      </c>
      <c r="D11" s="5">
        <f>согаз!D11+капитал!D11+макс!D11</f>
        <v>1545105.4100000001</v>
      </c>
      <c r="E11" s="5">
        <f>согаз!E11+капитал!E11+макс!E11</f>
        <v>1545105.4900000002</v>
      </c>
      <c r="F11" s="5">
        <f>согаз!F11+капитал!F11+макс!F11</f>
        <v>1545105.4500000002</v>
      </c>
      <c r="G11" s="5">
        <f>согаз!G11+капитал!G11+макс!G11</f>
        <v>1545105.4500000002</v>
      </c>
      <c r="H11" s="35">
        <f>согаз!H11+капитал!H11+макс!H11</f>
        <v>1545105.4500000002</v>
      </c>
      <c r="I11" s="35">
        <f>согаз!I11+капитал!I11+макс!I11</f>
        <v>1545105.4500000002</v>
      </c>
      <c r="J11" s="35">
        <f>согаз!J11+капитал!J11+макс!J11</f>
        <v>1545105.4500000002</v>
      </c>
      <c r="K11" s="35">
        <f>согаз!K11+капитал!K11+макс!K11</f>
        <v>1545105.4500000002</v>
      </c>
      <c r="L11" s="35">
        <f>согаз!L11+капитал!L11+макс!L11</f>
        <v>1545105.4500000002</v>
      </c>
      <c r="M11" s="35">
        <f>согаз!M11+капитал!M11+макс!M11</f>
        <v>1545105.4500000002</v>
      </c>
      <c r="N11" s="35">
        <f>согаз!N11+капитал!N11+макс!N11</f>
        <v>1545105.4500000002</v>
      </c>
      <c r="O11" s="35">
        <f>согаз!O11+капитал!O11+макс!O11</f>
        <v>1545105.0499999986</v>
      </c>
      <c r="W11" s="30"/>
      <c r="X11" s="30"/>
      <c r="Y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O11" s="32"/>
      <c r="AP11" s="30"/>
      <c r="AQ11" s="33"/>
    </row>
    <row r="12" spans="1:43" s="31" customFormat="1">
      <c r="A12" s="14">
        <v>6</v>
      </c>
      <c r="B12" s="29" t="s">
        <v>36</v>
      </c>
      <c r="C12" s="34">
        <f>согаз!C12+капитал!C12+макс!C12</f>
        <v>14429000</v>
      </c>
      <c r="D12" s="5">
        <f>согаз!D12+капитал!D12+макс!D12</f>
        <v>1202416.6600000001</v>
      </c>
      <c r="E12" s="5">
        <f>согаз!E12+капитал!E12+макс!E12</f>
        <v>1202416.72</v>
      </c>
      <c r="F12" s="5">
        <f>согаз!F12+капитал!F12+макс!F12</f>
        <v>1202416.6900000002</v>
      </c>
      <c r="G12" s="5">
        <f>согаз!G12+капитал!G12+макс!G12</f>
        <v>1202416.6900000002</v>
      </c>
      <c r="H12" s="35">
        <f>согаз!H12+капитал!H12+макс!H12</f>
        <v>1202416.6900000002</v>
      </c>
      <c r="I12" s="35">
        <f>согаз!I12+капитал!I12+макс!I12</f>
        <v>1202416.6900000002</v>
      </c>
      <c r="J12" s="35">
        <f>согаз!J12+капитал!J12+макс!J12</f>
        <v>1202416.6900000002</v>
      </c>
      <c r="K12" s="35">
        <f>согаз!K12+капитал!K12+макс!K12</f>
        <v>1202416.6900000002</v>
      </c>
      <c r="L12" s="35">
        <f>согаз!L12+капитал!L12+макс!L12</f>
        <v>1202416.6900000002</v>
      </c>
      <c r="M12" s="35">
        <f>согаз!M12+капитал!M12+макс!M12</f>
        <v>1202416.6900000002</v>
      </c>
      <c r="N12" s="35">
        <f>согаз!N12+капитал!N12+макс!N12</f>
        <v>1202416.6900000002</v>
      </c>
      <c r="O12" s="35">
        <f>согаз!O12+капитал!O12+макс!O12</f>
        <v>1202416.4099999992</v>
      </c>
      <c r="W12" s="30"/>
      <c r="X12" s="30"/>
      <c r="Y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O12" s="32"/>
      <c r="AP12" s="30"/>
      <c r="AQ12" s="33"/>
    </row>
    <row r="13" spans="1:43" s="31" customFormat="1" ht="30">
      <c r="A13" s="14">
        <v>7</v>
      </c>
      <c r="B13" s="29" t="s">
        <v>5</v>
      </c>
      <c r="C13" s="34">
        <f>согаз!C13+капитал!C13+макс!C13</f>
        <v>15871900</v>
      </c>
      <c r="D13" s="5">
        <f>согаз!D13+капитал!D13+макс!D13</f>
        <v>1322658.3400000001</v>
      </c>
      <c r="E13" s="5">
        <f>согаз!E13+капитал!E13+макс!E13</f>
        <v>1322658.3999999999</v>
      </c>
      <c r="F13" s="5">
        <f>согаз!F13+капитал!F13+макс!F13</f>
        <v>1322658.3700000001</v>
      </c>
      <c r="G13" s="5">
        <f>согаз!G13+капитал!G13+макс!G13</f>
        <v>1322658.3700000001</v>
      </c>
      <c r="H13" s="35">
        <f>согаз!H13+капитал!H13+макс!H13</f>
        <v>1322658.3700000001</v>
      </c>
      <c r="I13" s="35">
        <f>согаз!I13+капитал!I13+макс!I13</f>
        <v>1322658.3700000001</v>
      </c>
      <c r="J13" s="35">
        <f>согаз!J13+капитал!J13+макс!J13</f>
        <v>1322658.3700000001</v>
      </c>
      <c r="K13" s="35">
        <f>согаз!K13+капитал!K13+макс!K13</f>
        <v>1322658.3700000001</v>
      </c>
      <c r="L13" s="35">
        <f>согаз!L13+капитал!L13+макс!L13</f>
        <v>1322658.3700000001</v>
      </c>
      <c r="M13" s="35">
        <f>согаз!M13+капитал!M13+макс!M13</f>
        <v>1322658.3700000001</v>
      </c>
      <c r="N13" s="35">
        <f>согаз!N13+капитал!N13+макс!N13</f>
        <v>1322658.3700000001</v>
      </c>
      <c r="O13" s="35">
        <f>согаз!O13+капитал!O13+макс!O13</f>
        <v>1322657.9300000006</v>
      </c>
      <c r="W13" s="30"/>
      <c r="X13" s="30"/>
      <c r="Y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O13" s="32"/>
      <c r="AP13" s="30"/>
      <c r="AQ13" s="33"/>
    </row>
    <row r="14" spans="1:43" s="31" customFormat="1">
      <c r="A14" s="14">
        <v>8</v>
      </c>
      <c r="B14" s="29" t="s">
        <v>6</v>
      </c>
      <c r="C14" s="34">
        <f>согаз!C14+капитал!C14+макс!C14</f>
        <v>15222598</v>
      </c>
      <c r="D14" s="5">
        <f>согаз!D14+капитал!D14+макс!D14</f>
        <v>1268549.8400000001</v>
      </c>
      <c r="E14" s="5">
        <f>согаз!E14+капитал!E14+макс!E14</f>
        <v>1268549.8600000001</v>
      </c>
      <c r="F14" s="5">
        <f>согаз!F14+капитал!F14+макс!F14</f>
        <v>1268549.8500000001</v>
      </c>
      <c r="G14" s="5">
        <f>согаз!G14+капитал!G14+макс!G14</f>
        <v>1268549.8500000001</v>
      </c>
      <c r="H14" s="35">
        <f>согаз!H14+капитал!H14+макс!H14</f>
        <v>1268549.8500000001</v>
      </c>
      <c r="I14" s="35">
        <f>согаз!I14+капитал!I14+макс!I14</f>
        <v>1268549.8500000001</v>
      </c>
      <c r="J14" s="35">
        <f>согаз!J14+капитал!J14+макс!J14</f>
        <v>1268549.8500000001</v>
      </c>
      <c r="K14" s="35">
        <f>согаз!K14+капитал!K14+макс!K14</f>
        <v>1268549.8500000001</v>
      </c>
      <c r="L14" s="35">
        <f>согаз!L14+капитал!L14+макс!L14</f>
        <v>1268549.8500000001</v>
      </c>
      <c r="M14" s="35">
        <f>согаз!M14+капитал!M14+макс!M14</f>
        <v>1268549.8500000001</v>
      </c>
      <c r="N14" s="35">
        <f>согаз!N14+капитал!N14+макс!N14</f>
        <v>1268549.8500000001</v>
      </c>
      <c r="O14" s="35">
        <f>согаз!O14+капитал!O14+макс!O14</f>
        <v>1268549.6500000013</v>
      </c>
      <c r="W14" s="30"/>
      <c r="X14" s="30"/>
      <c r="Y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O14" s="32"/>
      <c r="AP14" s="30"/>
      <c r="AQ14" s="33"/>
    </row>
    <row r="15" spans="1:43" s="31" customFormat="1" ht="30">
      <c r="A15" s="14">
        <v>9</v>
      </c>
      <c r="B15" s="29" t="s">
        <v>7</v>
      </c>
      <c r="C15" s="34">
        <f>согаз!C15+капитал!C15+макс!C15</f>
        <v>17495171</v>
      </c>
      <c r="D15" s="5">
        <f>согаз!D15+капитал!D15+макс!D15</f>
        <v>1457930.92</v>
      </c>
      <c r="E15" s="5">
        <f>согаз!E15+капитал!E15+макс!E15</f>
        <v>1457930.92</v>
      </c>
      <c r="F15" s="5">
        <f>согаз!F15+капитал!F15+макс!F15</f>
        <v>1457930.92</v>
      </c>
      <c r="G15" s="5">
        <f>согаз!G15+капитал!G15+макс!G15</f>
        <v>1457930.92</v>
      </c>
      <c r="H15" s="35">
        <f>согаз!H15+капитал!H15+макс!H15</f>
        <v>1457930.92</v>
      </c>
      <c r="I15" s="35">
        <f>согаз!I15+капитал!I15+макс!I15</f>
        <v>1457930.92</v>
      </c>
      <c r="J15" s="35">
        <f>согаз!J15+капитал!J15+макс!J15</f>
        <v>1457930.92</v>
      </c>
      <c r="K15" s="35">
        <f>согаз!K15+капитал!K15+макс!K15</f>
        <v>1457930.92</v>
      </c>
      <c r="L15" s="35">
        <f>согаз!L15+капитал!L15+макс!L15</f>
        <v>1457930.92</v>
      </c>
      <c r="M15" s="35">
        <f>согаз!M15+капитал!M15+макс!M15</f>
        <v>1457930.92</v>
      </c>
      <c r="N15" s="35">
        <f>согаз!N15+капитал!N15+макс!N15</f>
        <v>1457930.92</v>
      </c>
      <c r="O15" s="35">
        <f>согаз!O15+капитал!O15+макс!O15</f>
        <v>1457930.8800000008</v>
      </c>
      <c r="W15" s="30"/>
      <c r="X15" s="30"/>
      <c r="Y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O15" s="32"/>
      <c r="AP15" s="30"/>
      <c r="AQ15" s="33"/>
    </row>
    <row r="16" spans="1:43" s="31" customFormat="1">
      <c r="A16" s="14">
        <v>10</v>
      </c>
      <c r="B16" s="29" t="s">
        <v>8</v>
      </c>
      <c r="C16" s="34">
        <f>согаз!C16+капитал!C16+макс!C16</f>
        <v>30589480</v>
      </c>
      <c r="D16" s="5">
        <f>согаз!D16+капитал!D16+макс!D16</f>
        <v>2549123.34</v>
      </c>
      <c r="E16" s="5">
        <f>согаз!E16+капитал!E16+макс!E16</f>
        <v>2549123.46</v>
      </c>
      <c r="F16" s="5">
        <f>согаз!F16+капитал!F16+макс!F16</f>
        <v>2549123.4</v>
      </c>
      <c r="G16" s="5">
        <f>согаз!G16+капитал!G16+макс!G16</f>
        <v>2549123.4</v>
      </c>
      <c r="H16" s="35">
        <f>согаз!H16+капитал!H16+макс!H16</f>
        <v>2549123.4</v>
      </c>
      <c r="I16" s="35">
        <f>согаз!I16+капитал!I16+макс!I16</f>
        <v>2549123.4</v>
      </c>
      <c r="J16" s="35">
        <f>согаз!J16+капитал!J16+макс!J16</f>
        <v>2549123.4</v>
      </c>
      <c r="K16" s="35">
        <f>согаз!K16+капитал!K16+макс!K16</f>
        <v>2549123.4</v>
      </c>
      <c r="L16" s="35">
        <f>согаз!L16+капитал!L16+макс!L16</f>
        <v>2549123.4</v>
      </c>
      <c r="M16" s="35">
        <f>согаз!M16+капитал!M16+макс!M16</f>
        <v>2549123.4</v>
      </c>
      <c r="N16" s="35">
        <f>согаз!N16+капитал!N16+макс!N16</f>
        <v>2549123.4</v>
      </c>
      <c r="O16" s="35">
        <f>согаз!O16+капитал!O16+макс!O16</f>
        <v>2549122.5999999968</v>
      </c>
      <c r="W16" s="30"/>
      <c r="X16" s="30"/>
      <c r="Y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O16" s="32"/>
      <c r="AP16" s="30"/>
      <c r="AQ16" s="33"/>
    </row>
    <row r="17" spans="1:43" s="31" customFormat="1" ht="30">
      <c r="A17" s="14">
        <v>11</v>
      </c>
      <c r="B17" s="29" t="s">
        <v>9</v>
      </c>
      <c r="C17" s="34">
        <f>согаз!C17+капитал!C17+макс!C17</f>
        <v>56240740</v>
      </c>
      <c r="D17" s="5">
        <f>согаз!D17+капитал!D17+макс!D17</f>
        <v>4686728.33</v>
      </c>
      <c r="E17" s="5">
        <f>согаз!E17+капитал!E17+макс!E17</f>
        <v>4686728.55</v>
      </c>
      <c r="F17" s="5">
        <f>согаз!F17+капитал!F17+макс!F17</f>
        <v>4686728.4399999995</v>
      </c>
      <c r="G17" s="5">
        <f>согаз!G17+капитал!G17+макс!G17</f>
        <v>4686728.4399999995</v>
      </c>
      <c r="H17" s="35">
        <f>согаз!H17+капитал!H17+макс!H17</f>
        <v>4686728.4399999995</v>
      </c>
      <c r="I17" s="35">
        <f>согаз!I17+капитал!I17+макс!I17</f>
        <v>4686728.4399999995</v>
      </c>
      <c r="J17" s="35">
        <f>согаз!J17+капитал!J17+макс!J17</f>
        <v>4686728.4399999995</v>
      </c>
      <c r="K17" s="35">
        <f>согаз!K17+капитал!K17+макс!K17</f>
        <v>4686728.4399999995</v>
      </c>
      <c r="L17" s="35">
        <f>согаз!L17+капитал!L17+макс!L17</f>
        <v>4686728.4399999995</v>
      </c>
      <c r="M17" s="35">
        <f>согаз!M17+капитал!M17+макс!M17</f>
        <v>4686728.4399999995</v>
      </c>
      <c r="N17" s="35">
        <f>согаз!N17+капитал!N17+макс!N17</f>
        <v>4686728.4399999995</v>
      </c>
      <c r="O17" s="35">
        <f>согаз!O17+капитал!O17+макс!O17</f>
        <v>4686727.1599999927</v>
      </c>
      <c r="W17" s="30"/>
      <c r="X17" s="30"/>
      <c r="Y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O17" s="32"/>
      <c r="AP17" s="30"/>
      <c r="AQ17" s="33"/>
    </row>
    <row r="18" spans="1:43" s="31" customFormat="1">
      <c r="A18" s="14">
        <v>12</v>
      </c>
      <c r="B18" s="29" t="s">
        <v>10</v>
      </c>
      <c r="C18" s="34">
        <f>согаз!C18+капитал!C18+макс!C18</f>
        <v>15871900</v>
      </c>
      <c r="D18" s="5">
        <f>согаз!D18+капитал!D18+макс!D18</f>
        <v>1322658.3399999999</v>
      </c>
      <c r="E18" s="5">
        <f>согаз!E18+капитал!E18+макс!E18</f>
        <v>1322658.42</v>
      </c>
      <c r="F18" s="5">
        <f>согаз!F18+капитал!F18+макс!F18</f>
        <v>1322658.3799999999</v>
      </c>
      <c r="G18" s="5">
        <f>согаз!G18+капитал!G18+макс!G18</f>
        <v>1322658.3799999999</v>
      </c>
      <c r="H18" s="35">
        <f>согаз!H18+капитал!H18+макс!H18</f>
        <v>1322658.3799999999</v>
      </c>
      <c r="I18" s="35">
        <f>согаз!I18+капитал!I18+макс!I18</f>
        <v>1322658.3799999999</v>
      </c>
      <c r="J18" s="35">
        <f>согаз!J18+капитал!J18+макс!J18</f>
        <v>1322658.3799999999</v>
      </c>
      <c r="K18" s="35">
        <f>согаз!K18+капитал!K18+макс!K18</f>
        <v>1322658.3799999999</v>
      </c>
      <c r="L18" s="35">
        <f>согаз!L18+капитал!L18+макс!L18</f>
        <v>1322658.3799999999</v>
      </c>
      <c r="M18" s="35">
        <f>согаз!M18+капитал!M18+макс!M18</f>
        <v>1322658.3799999999</v>
      </c>
      <c r="N18" s="35">
        <f>согаз!N18+капитал!N18+макс!N18</f>
        <v>1322658.3799999999</v>
      </c>
      <c r="O18" s="35">
        <f>согаз!O18+капитал!O18+макс!O18</f>
        <v>1322657.8200000012</v>
      </c>
      <c r="W18" s="30"/>
      <c r="X18" s="30"/>
      <c r="Y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O18" s="32"/>
      <c r="AP18" s="30"/>
      <c r="AQ18" s="33"/>
    </row>
    <row r="19" spans="1:43" s="31" customFormat="1">
      <c r="A19" s="14">
        <v>13</v>
      </c>
      <c r="B19" s="29" t="s">
        <v>11</v>
      </c>
      <c r="C19" s="34">
        <f>согаз!C19+капитал!C19+макс!C19</f>
        <v>32176681</v>
      </c>
      <c r="D19" s="5">
        <f>согаз!D19+капитал!D19+макс!D19</f>
        <v>2681390.0800000001</v>
      </c>
      <c r="E19" s="5">
        <f>согаз!E19+капитал!E19+макс!E19</f>
        <v>2681390.2000000002</v>
      </c>
      <c r="F19" s="5">
        <f>согаз!F19+капитал!F19+макс!F19</f>
        <v>2681390.14</v>
      </c>
      <c r="G19" s="5">
        <f>согаз!G19+капитал!G19+макс!G19</f>
        <v>2681390.14</v>
      </c>
      <c r="H19" s="35">
        <f>согаз!H19+капитал!H19+макс!H19</f>
        <v>2681390.14</v>
      </c>
      <c r="I19" s="35">
        <f>согаз!I19+капитал!I19+макс!I19</f>
        <v>2681390.14</v>
      </c>
      <c r="J19" s="35">
        <f>согаз!J19+капитал!J19+макс!J19</f>
        <v>2681390.14</v>
      </c>
      <c r="K19" s="35">
        <f>согаз!K19+капитал!K19+макс!K19</f>
        <v>2681390.14</v>
      </c>
      <c r="L19" s="35">
        <f>согаз!L19+капитал!L19+макс!L19</f>
        <v>2681390.14</v>
      </c>
      <c r="M19" s="35">
        <f>согаз!M19+капитал!M19+макс!M19</f>
        <v>2681390.14</v>
      </c>
      <c r="N19" s="35">
        <f>согаз!N19+капитал!N19+макс!N19</f>
        <v>2681390.14</v>
      </c>
      <c r="O19" s="35">
        <f>согаз!O19+капитал!O19+макс!O19</f>
        <v>2681389.4599999981</v>
      </c>
      <c r="W19" s="30"/>
      <c r="X19" s="30"/>
      <c r="Y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O19" s="32"/>
      <c r="AP19" s="30"/>
      <c r="AQ19" s="33"/>
    </row>
    <row r="20" spans="1:43" s="31" customFormat="1">
      <c r="A20" s="14">
        <v>14</v>
      </c>
      <c r="B20" s="29" t="s">
        <v>14</v>
      </c>
      <c r="C20" s="34">
        <f>согаз!C20+капитал!C20+макс!C20</f>
        <v>17621868</v>
      </c>
      <c r="D20" s="5">
        <f>согаз!D20+капитал!D20+макс!D20</f>
        <v>1468489</v>
      </c>
      <c r="E20" s="5">
        <f>согаз!E20+капитал!E20+макс!E20</f>
        <v>1468489</v>
      </c>
      <c r="F20" s="5">
        <f>согаз!F20+капитал!F20+макс!F20</f>
        <v>1468489</v>
      </c>
      <c r="G20" s="5">
        <f>согаз!G20+капитал!G20+макс!G20</f>
        <v>1468489</v>
      </c>
      <c r="H20" s="35">
        <f>согаз!H20+капитал!H20+макс!H20</f>
        <v>1468489</v>
      </c>
      <c r="I20" s="35">
        <f>согаз!I20+капитал!I20+макс!I20</f>
        <v>1468489</v>
      </c>
      <c r="J20" s="35">
        <f>согаз!J20+капитал!J20+макс!J20</f>
        <v>1468489</v>
      </c>
      <c r="K20" s="35">
        <f>согаз!K20+капитал!K20+макс!K20</f>
        <v>1468489</v>
      </c>
      <c r="L20" s="35">
        <f>согаз!L20+капитал!L20+макс!L20</f>
        <v>1468489</v>
      </c>
      <c r="M20" s="35">
        <f>согаз!M20+капитал!M20+макс!M20</f>
        <v>1468489</v>
      </c>
      <c r="N20" s="35">
        <f>согаз!N20+капитал!N20+макс!N20</f>
        <v>1468489</v>
      </c>
      <c r="O20" s="35">
        <f>согаз!O20+капитал!O20+макс!O20</f>
        <v>1468489</v>
      </c>
      <c r="W20" s="30"/>
      <c r="X20" s="30"/>
      <c r="Y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O20" s="32"/>
      <c r="AP20" s="30"/>
      <c r="AQ20" s="33"/>
    </row>
    <row r="21" spans="1:43" s="31" customFormat="1">
      <c r="A21" s="14">
        <v>15</v>
      </c>
      <c r="B21" s="29" t="s">
        <v>37</v>
      </c>
      <c r="C21" s="34">
        <f>согаз!C21+капитал!C21+макс!C21</f>
        <v>17891960</v>
      </c>
      <c r="D21" s="5">
        <f>согаз!D21+капитал!D21+макс!D21</f>
        <v>1490996.67</v>
      </c>
      <c r="E21" s="5">
        <f>согаз!E21+капитал!E21+макс!E21</f>
        <v>1490996.67</v>
      </c>
      <c r="F21" s="5">
        <f>согаз!F21+капитал!F21+макс!F21</f>
        <v>1490996.67</v>
      </c>
      <c r="G21" s="5">
        <f>согаз!G21+капитал!G21+макс!G21</f>
        <v>1490996.67</v>
      </c>
      <c r="H21" s="35">
        <f>согаз!H21+капитал!H21+макс!H21</f>
        <v>1490996.67</v>
      </c>
      <c r="I21" s="35">
        <f>согаз!I21+капитал!I21+макс!I21</f>
        <v>1490996.67</v>
      </c>
      <c r="J21" s="35">
        <f>согаз!J21+капитал!J21+макс!J21</f>
        <v>1490996.67</v>
      </c>
      <c r="K21" s="35">
        <f>согаз!K21+капитал!K21+макс!K21</f>
        <v>1490996.67</v>
      </c>
      <c r="L21" s="35">
        <f>согаз!L21+капитал!L21+макс!L21</f>
        <v>1490996.67</v>
      </c>
      <c r="M21" s="35">
        <f>согаз!M21+капитал!M21+макс!M21</f>
        <v>1490996.67</v>
      </c>
      <c r="N21" s="35">
        <f>согаз!N21+капитал!N21+макс!N21</f>
        <v>1490996.67</v>
      </c>
      <c r="O21" s="35">
        <f>согаз!O21+капитал!O21+макс!O21</f>
        <v>1490996.6300000001</v>
      </c>
      <c r="W21" s="30"/>
      <c r="X21" s="30"/>
      <c r="Y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O21" s="32"/>
      <c r="AP21" s="30"/>
      <c r="AQ21" s="33"/>
    </row>
    <row r="22" spans="1:43" s="31" customFormat="1" ht="30">
      <c r="A22" s="14">
        <v>16</v>
      </c>
      <c r="B22" s="29" t="s">
        <v>12</v>
      </c>
      <c r="C22" s="34">
        <f>согаз!C22+капитал!C22+макс!C22</f>
        <v>9811720</v>
      </c>
      <c r="D22" s="5">
        <f>согаз!D22+капитал!D22+макс!D22</f>
        <v>817643.34000000008</v>
      </c>
      <c r="E22" s="5">
        <f>согаз!E22+капитал!E22+макс!E22</f>
        <v>817643.34000000008</v>
      </c>
      <c r="F22" s="5">
        <f>согаз!F22+капитал!F22+макс!F22</f>
        <v>817643.34000000008</v>
      </c>
      <c r="G22" s="5">
        <f>согаз!G22+капитал!G22+макс!G22</f>
        <v>817643.34000000008</v>
      </c>
      <c r="H22" s="35">
        <f>согаз!H22+капитал!H22+макс!H22</f>
        <v>817643.34000000008</v>
      </c>
      <c r="I22" s="35">
        <f>согаз!I22+капитал!I22+макс!I22</f>
        <v>817643.34000000008</v>
      </c>
      <c r="J22" s="35">
        <f>согаз!J22+капитал!J22+макс!J22</f>
        <v>817643.34000000008</v>
      </c>
      <c r="K22" s="35">
        <f>согаз!K22+капитал!K22+макс!K22</f>
        <v>817643.34000000008</v>
      </c>
      <c r="L22" s="35">
        <f>согаз!L22+капитал!L22+макс!L22</f>
        <v>817643.34000000008</v>
      </c>
      <c r="M22" s="35">
        <f>согаз!M22+капитал!M22+макс!M22</f>
        <v>817643.34000000008</v>
      </c>
      <c r="N22" s="35">
        <f>согаз!N22+капитал!N22+макс!N22</f>
        <v>817643.34000000008</v>
      </c>
      <c r="O22" s="35">
        <f>согаз!O22+капитал!O22+макс!O22</f>
        <v>817643.26000000082</v>
      </c>
      <c r="W22" s="30"/>
      <c r="X22" s="30"/>
      <c r="Y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O22" s="32"/>
      <c r="AP22" s="30"/>
      <c r="AQ22" s="33"/>
    </row>
    <row r="23" spans="1:43" s="31" customFormat="1">
      <c r="A23" s="14">
        <v>17</v>
      </c>
      <c r="B23" s="29" t="s">
        <v>13</v>
      </c>
      <c r="C23" s="34">
        <f>согаз!C23+капитал!C23+макс!C23</f>
        <v>25900066</v>
      </c>
      <c r="D23" s="5">
        <f>согаз!D23+капитал!D23+макс!D23</f>
        <v>2158338.83</v>
      </c>
      <c r="E23" s="5">
        <f>согаз!E23+капитал!E23+макс!E23</f>
        <v>2158338.85</v>
      </c>
      <c r="F23" s="5">
        <f>согаз!F23+капитал!F23+макс!F23</f>
        <v>2158338.84</v>
      </c>
      <c r="G23" s="5">
        <f>согаз!G23+капитал!G23+макс!G23</f>
        <v>2158338.84</v>
      </c>
      <c r="H23" s="35">
        <f>согаз!H23+капитал!H23+макс!H23</f>
        <v>2158338.84</v>
      </c>
      <c r="I23" s="35">
        <f>согаз!I23+капитал!I23+макс!I23</f>
        <v>2158338.84</v>
      </c>
      <c r="J23" s="35">
        <f>согаз!J23+капитал!J23+макс!J23</f>
        <v>2158338.84</v>
      </c>
      <c r="K23" s="35">
        <f>согаз!K23+капитал!K23+макс!K23</f>
        <v>2158338.84</v>
      </c>
      <c r="L23" s="35">
        <f>согаз!L23+капитал!L23+макс!L23</f>
        <v>2158338.84</v>
      </c>
      <c r="M23" s="35">
        <f>согаз!M23+капитал!M23+макс!M23</f>
        <v>2158338.84</v>
      </c>
      <c r="N23" s="35">
        <f>согаз!N23+капитал!N23+макс!N23</f>
        <v>2158338.84</v>
      </c>
      <c r="O23" s="35">
        <f>согаз!O23+капитал!O23+макс!O23</f>
        <v>2158338.7600000012</v>
      </c>
      <c r="W23" s="30"/>
      <c r="X23" s="30"/>
      <c r="Y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O23" s="32"/>
      <c r="AP23" s="30"/>
      <c r="AQ23" s="33"/>
    </row>
    <row r="24" spans="1:43" s="38" customFormat="1" ht="23.25" customHeight="1">
      <c r="A24" s="66" t="s">
        <v>15</v>
      </c>
      <c r="B24" s="67"/>
      <c r="C24" s="36">
        <f>SUM(C7:C23)</f>
        <v>377715362</v>
      </c>
      <c r="D24" s="36">
        <f t="shared" ref="D24:O24" si="0">SUM(D7:D23)</f>
        <v>31476280.210000001</v>
      </c>
      <c r="E24" s="36">
        <f t="shared" si="0"/>
        <v>31476281.010000002</v>
      </c>
      <c r="F24" s="36">
        <f t="shared" si="0"/>
        <v>31476280.609999992</v>
      </c>
      <c r="G24" s="36">
        <f t="shared" si="0"/>
        <v>31476280.609999992</v>
      </c>
      <c r="H24" s="36">
        <f t="shared" si="0"/>
        <v>31476280.609999992</v>
      </c>
      <c r="I24" s="36">
        <f t="shared" si="0"/>
        <v>31476280.609999992</v>
      </c>
      <c r="J24" s="36">
        <f t="shared" si="0"/>
        <v>31476280.609999992</v>
      </c>
      <c r="K24" s="36">
        <f t="shared" si="0"/>
        <v>31476280.609999992</v>
      </c>
      <c r="L24" s="36">
        <f t="shared" si="0"/>
        <v>31476280.609999992</v>
      </c>
      <c r="M24" s="36">
        <f t="shared" si="0"/>
        <v>31476280.609999992</v>
      </c>
      <c r="N24" s="36">
        <f t="shared" si="0"/>
        <v>31476280.609999992</v>
      </c>
      <c r="O24" s="36">
        <f t="shared" si="0"/>
        <v>31476275.289999984</v>
      </c>
      <c r="P24" s="31"/>
      <c r="Q24" s="31"/>
      <c r="R24" s="31"/>
      <c r="S24" s="31"/>
      <c r="T24" s="31"/>
      <c r="U24" s="31"/>
      <c r="V24" s="31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</row>
    <row r="25" spans="1:43" s="31" customFormat="1">
      <c r="A25" s="39"/>
      <c r="B25" s="26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30"/>
      <c r="Q25" s="30"/>
      <c r="R25" s="30"/>
      <c r="S25" s="30"/>
      <c r="T25" s="30"/>
      <c r="U25" s="30"/>
      <c r="V25" s="30"/>
      <c r="W25" s="30"/>
      <c r="X25" s="30"/>
      <c r="Y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O25" s="30"/>
    </row>
    <row r="26" spans="1:43" s="31" customFormat="1">
      <c r="A26" s="39"/>
      <c r="B26" s="26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30"/>
      <c r="Q26" s="30"/>
      <c r="R26" s="30"/>
      <c r="S26" s="30"/>
      <c r="T26" s="30"/>
      <c r="U26" s="30"/>
      <c r="V26" s="30"/>
      <c r="W26" s="30"/>
      <c r="X26" s="30"/>
      <c r="Y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O26" s="30"/>
    </row>
    <row r="27" spans="1:43" s="31" customFormat="1">
      <c r="A27" s="39"/>
      <c r="B27" s="49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43" s="31" customFormat="1">
      <c r="A28" s="39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43" s="46" customFormat="1" ht="15.75">
      <c r="A29" s="44"/>
      <c r="B29" s="2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43" s="46" customFormat="1" ht="15.75">
      <c r="A30" s="44"/>
      <c r="B30" s="2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43" s="46" customFormat="1">
      <c r="A31" s="44"/>
      <c r="B31" s="50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5"/>
      <c r="Q31" s="45"/>
      <c r="R31" s="45"/>
      <c r="S31" s="45"/>
      <c r="T31" s="45"/>
      <c r="U31" s="45"/>
      <c r="V31" s="45"/>
      <c r="W31" s="45"/>
      <c r="X31" s="45"/>
      <c r="Y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O31" s="45"/>
    </row>
    <row r="32" spans="1:43" s="46" customFormat="1">
      <c r="A32" s="44"/>
      <c r="B32" s="50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5"/>
      <c r="Q32" s="45"/>
      <c r="R32" s="45"/>
      <c r="S32" s="45"/>
      <c r="T32" s="45"/>
      <c r="U32" s="45"/>
      <c r="V32" s="45"/>
      <c r="W32" s="45"/>
      <c r="X32" s="45"/>
      <c r="Y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O32" s="45"/>
    </row>
    <row r="33" spans="1:41" s="31" customFormat="1">
      <c r="A33" s="39"/>
      <c r="B33" s="26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AO33" s="30"/>
    </row>
    <row r="34" spans="1:41" s="31" customFormat="1">
      <c r="A34" s="39"/>
      <c r="B34" s="26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AO34" s="30"/>
    </row>
    <row r="35" spans="1:41" s="31" customFormat="1">
      <c r="A35" s="39"/>
      <c r="B35" s="49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AO35" s="30"/>
    </row>
    <row r="36" spans="1:41" s="31" customFormat="1">
      <c r="A36" s="39"/>
      <c r="B36" s="49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AO36" s="30"/>
    </row>
    <row r="37" spans="1:41" s="31" customFormat="1">
      <c r="A37" s="39"/>
      <c r="B37" s="26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AO37" s="30"/>
    </row>
    <row r="38" spans="1:41" s="31" customFormat="1">
      <c r="A38" s="39"/>
      <c r="B38" s="26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AO38" s="30"/>
    </row>
    <row r="39" spans="1:41" s="31" customFormat="1">
      <c r="A39" s="39"/>
      <c r="B39" s="49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AO39" s="30"/>
    </row>
    <row r="40" spans="1:41" s="31" customFormat="1">
      <c r="A40" s="39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AO40" s="30"/>
    </row>
    <row r="41" spans="1:41" s="31" customFormat="1">
      <c r="A41" s="39"/>
      <c r="B41" s="26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AO41" s="30"/>
    </row>
    <row r="42" spans="1:41" s="31" customFormat="1">
      <c r="A42" s="39"/>
      <c r="B42" s="26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AO42" s="30"/>
    </row>
    <row r="43" spans="1:41" s="31" customFormat="1">
      <c r="A43" s="39"/>
      <c r="B43" s="49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AO43" s="30"/>
    </row>
    <row r="44" spans="1:41" s="31" customFormat="1">
      <c r="A44" s="39"/>
      <c r="B44" s="49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AO44" s="30"/>
    </row>
    <row r="45" spans="1:41" s="31" customFormat="1">
      <c r="A45" s="39"/>
      <c r="B45" s="49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AO45" s="30"/>
    </row>
    <row r="46" spans="1:41" s="31" customFormat="1">
      <c r="A46" s="39"/>
      <c r="B46" s="49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AO46" s="30"/>
    </row>
    <row r="47" spans="1:41" s="31" customFormat="1">
      <c r="A47" s="39"/>
      <c r="B47" s="49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AO47" s="30"/>
    </row>
    <row r="48" spans="1:41" s="31" customFormat="1">
      <c r="A48" s="39"/>
      <c r="B48" s="49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AO48" s="30"/>
    </row>
    <row r="49" spans="1:41" s="31" customFormat="1">
      <c r="A49" s="39"/>
      <c r="B49" s="49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AO49" s="30"/>
    </row>
    <row r="50" spans="1:41" s="31" customFormat="1">
      <c r="A50" s="39"/>
      <c r="B50" s="49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AO50" s="30"/>
    </row>
    <row r="51" spans="1:41" s="31" customFormat="1">
      <c r="A51" s="39"/>
      <c r="B51" s="49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AO51" s="30"/>
    </row>
    <row r="52" spans="1:41" s="31" customFormat="1">
      <c r="A52" s="39"/>
      <c r="B52" s="49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AO52" s="30"/>
    </row>
    <row r="53" spans="1:41" s="31" customFormat="1">
      <c r="A53" s="39"/>
      <c r="B53" s="49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AO53" s="30"/>
    </row>
    <row r="54" spans="1:41" s="31" customFormat="1">
      <c r="A54" s="39"/>
      <c r="B54" s="49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AO54" s="30"/>
    </row>
    <row r="55" spans="1:41" s="31" customFormat="1">
      <c r="A55" s="39"/>
      <c r="B55" s="49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AO55" s="30"/>
    </row>
    <row r="56" spans="1:41" s="31" customFormat="1">
      <c r="A56" s="39"/>
      <c r="B56" s="49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AO56" s="30"/>
    </row>
    <row r="57" spans="1:41" s="31" customFormat="1">
      <c r="A57" s="39"/>
      <c r="B57" s="49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AO57" s="30"/>
    </row>
    <row r="58" spans="1:41" s="31" customFormat="1">
      <c r="A58" s="39"/>
      <c r="B58" s="49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AO58" s="30"/>
    </row>
    <row r="59" spans="1:41" s="31" customFormat="1">
      <c r="A59" s="39"/>
      <c r="B59" s="49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AO59" s="30"/>
    </row>
    <row r="60" spans="1:41" s="31" customFormat="1">
      <c r="A60" s="39"/>
      <c r="B60" s="49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AO60" s="30"/>
    </row>
    <row r="61" spans="1:41" s="31" customFormat="1">
      <c r="A61" s="39"/>
      <c r="B61" s="49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AO61" s="30"/>
    </row>
    <row r="62" spans="1:41" s="31" customFormat="1">
      <c r="A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AO62" s="30"/>
    </row>
    <row r="63" spans="1:41" s="31" customFormat="1">
      <c r="A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AO63" s="30"/>
    </row>
    <row r="64" spans="1:41" s="31" customFormat="1">
      <c r="A64" s="39"/>
      <c r="C64" s="41"/>
      <c r="AO64" s="30"/>
    </row>
    <row r="65" spans="1:41" s="31" customFormat="1">
      <c r="A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AO65" s="30"/>
    </row>
    <row r="66" spans="1:41" s="31" customFormat="1">
      <c r="A66" s="39"/>
      <c r="C66" s="41"/>
      <c r="AO66" s="30"/>
    </row>
    <row r="67" spans="1:41" s="31" customFormat="1">
      <c r="A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AO67" s="30"/>
    </row>
    <row r="68" spans="1:41" s="31" customFormat="1">
      <c r="A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AO68" s="30"/>
    </row>
    <row r="69" spans="1:41" s="31" customFormat="1">
      <c r="A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AO69" s="30"/>
    </row>
    <row r="70" spans="1:41" s="31" customFormat="1">
      <c r="A70" s="39"/>
      <c r="C70" s="41"/>
      <c r="AO70" s="30"/>
    </row>
    <row r="71" spans="1:41" s="31" customFormat="1">
      <c r="A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AO71" s="30"/>
    </row>
    <row r="72" spans="1:41" s="31" customFormat="1">
      <c r="A72" s="39"/>
      <c r="C72" s="41"/>
      <c r="M72" s="30"/>
      <c r="N72" s="30"/>
      <c r="O72" s="30"/>
      <c r="AO72" s="30"/>
    </row>
    <row r="73" spans="1:41" s="31" customFormat="1">
      <c r="A73" s="39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AO73" s="30"/>
    </row>
    <row r="74" spans="1:41" s="31" customFormat="1">
      <c r="A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AO74" s="30"/>
    </row>
    <row r="75" spans="1:41" s="31" customFormat="1">
      <c r="A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AO75" s="30"/>
    </row>
    <row r="76" spans="1:41" s="31" customFormat="1">
      <c r="A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AO76" s="30"/>
    </row>
    <row r="77" spans="1:41" s="31" customFormat="1">
      <c r="A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AO77" s="30"/>
    </row>
    <row r="78" spans="1:41" s="31" customFormat="1">
      <c r="A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AO78" s="30"/>
    </row>
    <row r="79" spans="1:41" s="31" customFormat="1">
      <c r="A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AO79" s="30"/>
    </row>
    <row r="80" spans="1:41" s="31" customFormat="1">
      <c r="A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AO80" s="30"/>
    </row>
    <row r="81" spans="1:41" s="31" customFormat="1">
      <c r="A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AO81" s="30"/>
    </row>
    <row r="82" spans="1:41" s="31" customFormat="1">
      <c r="A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AO82" s="30"/>
    </row>
    <row r="83" spans="1:41" s="31" customFormat="1">
      <c r="A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AO83" s="30"/>
    </row>
    <row r="84" spans="1:41" s="31" customFormat="1">
      <c r="A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AO84" s="30"/>
    </row>
    <row r="85" spans="1:41" s="31" customFormat="1">
      <c r="A85" s="39"/>
      <c r="C85" s="41"/>
    </row>
    <row r="86" spans="1:41" s="31" customFormat="1">
      <c r="A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41" s="31" customFormat="1">
      <c r="A87" s="39"/>
      <c r="C87" s="41"/>
    </row>
    <row r="88" spans="1:41" s="31" customFormat="1">
      <c r="A88" s="39"/>
      <c r="C88" s="41"/>
    </row>
    <row r="89" spans="1:41" s="31" customFormat="1">
      <c r="A89" s="39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</row>
    <row r="90" spans="1:41" s="31" customFormat="1">
      <c r="A90" s="39"/>
      <c r="C90" s="41"/>
    </row>
    <row r="91" spans="1:41" s="31" customFormat="1">
      <c r="A91" s="39"/>
      <c r="C91" s="41"/>
    </row>
    <row r="92" spans="1:41" s="31" customFormat="1">
      <c r="A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</row>
    <row r="93" spans="1:41" s="31" customFormat="1">
      <c r="A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</row>
    <row r="94" spans="1:41" s="31" customFormat="1">
      <c r="A94" s="39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</row>
    <row r="95" spans="1:41" s="31" customFormat="1">
      <c r="A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</row>
    <row r="96" spans="1:41"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3:15"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2025-02-11T12:43:38Z</cp:lastPrinted>
  <dcterms:created xsi:type="dcterms:W3CDTF">2020-01-20T12:23:13Z</dcterms:created>
  <dcterms:modified xsi:type="dcterms:W3CDTF">2025-02-19T09:28:59Z</dcterms:modified>
</cp:coreProperties>
</file>